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35" windowWidth="9645" windowHeight="3705"/>
  </bookViews>
  <sheets>
    <sheet name="Data" sheetId="2" r:id="rId1"/>
  </sheets>
  <definedNames>
    <definedName name="BVRDescr" localSheetId="0">Data!$G$57</definedName>
    <definedName name="_xlnm.Print_Area" localSheetId="0">Data!$C$1:$G$121</definedName>
    <definedName name="_xlnm.Print_Titles" localSheetId="0">Data!$1:$4</definedName>
  </definedNames>
  <calcPr calcId="145621"/>
</workbook>
</file>

<file path=xl/calcChain.xml><?xml version="1.0" encoding="utf-8"?>
<calcChain xmlns="http://schemas.openxmlformats.org/spreadsheetml/2006/main">
  <c r="E78" i="2" l="1"/>
  <c r="E84" i="2" l="1"/>
  <c r="E83" i="2"/>
  <c r="E82" i="2" l="1"/>
  <c r="E106" i="2" s="1"/>
  <c r="E89" i="2" l="1"/>
  <c r="E108" i="2" l="1"/>
  <c r="E107" i="2"/>
  <c r="E61" i="2" l="1"/>
  <c r="E57" i="2"/>
  <c r="E29" i="2"/>
  <c r="E25" i="2"/>
  <c r="E17" i="2"/>
  <c r="E53" i="2"/>
  <c r="E101" i="2" l="1"/>
  <c r="E77" i="2" l="1"/>
  <c r="E65" i="2"/>
  <c r="E97" i="2" l="1"/>
  <c r="E37" i="2"/>
  <c r="E93" i="2" l="1"/>
  <c r="E33" i="2"/>
  <c r="E9" i="2"/>
  <c r="E85" i="2" l="1"/>
  <c r="E81" i="2" s="1"/>
  <c r="E21" i="2"/>
  <c r="E49" i="2"/>
  <c r="E45" i="2" l="1"/>
  <c r="E13" i="2"/>
  <c r="E5" i="2"/>
  <c r="E73" i="2" l="1"/>
  <c r="E41" i="2" l="1"/>
  <c r="E105" i="2" l="1"/>
  <c r="F128" i="2" s="1"/>
  <c r="E69" i="2"/>
  <c r="F127" i="2" l="1"/>
  <c r="F126" i="2" s="1"/>
</calcChain>
</file>

<file path=xl/comments1.xml><?xml version="1.0" encoding="utf-8"?>
<comments xmlns="http://schemas.openxmlformats.org/spreadsheetml/2006/main">
  <authors>
    <author>Leparulo, Paul A.</author>
  </authors>
  <commentList>
    <comment ref="L9" authorId="0">
      <text>
        <r>
          <rPr>
            <b/>
            <sz val="8"/>
            <color indexed="81"/>
            <rFont val="Tahoma"/>
            <family val="2"/>
          </rPr>
          <t>Leparulo, Paul A.:</t>
        </r>
        <r>
          <rPr>
            <sz val="8"/>
            <color indexed="81"/>
            <rFont val="Tahoma"/>
            <family val="2"/>
          </rPr>
          <t xml:space="preserve">
From reports supplied by Tim Griffin (WIA annual report).</t>
        </r>
      </text>
    </comment>
    <comment ref="L17" authorId="0">
      <text>
        <r>
          <rPr>
            <b/>
            <sz val="9"/>
            <color indexed="81"/>
            <rFont val="Tahoma"/>
            <family val="2"/>
          </rPr>
          <t>Leparulo, Paul A.:</t>
        </r>
        <r>
          <rPr>
            <sz val="9"/>
            <color indexed="81"/>
            <rFont val="Tahoma"/>
            <family val="2"/>
          </rPr>
          <t xml:space="preserve">
It's unclear to me if includes duplicates or not. See TAA tab and emails from Judy Pelletier. </t>
        </r>
      </text>
    </comment>
    <comment ref="S17" authorId="0">
      <text>
        <r>
          <rPr>
            <b/>
            <sz val="8"/>
            <color indexed="81"/>
            <rFont val="Tahoma"/>
            <family val="2"/>
          </rPr>
          <t>Leparulo, Paul A.:</t>
        </r>
        <r>
          <rPr>
            <sz val="8"/>
            <color indexed="81"/>
            <rFont val="Tahoma"/>
            <family val="2"/>
          </rPr>
          <t xml:space="preserve">
lisa baldasiini says the admin is 11.5% and that this covers some staff exp. She said atleast 5% must be spent on case mgt costs but I'm not sure if she was talking about this or something else. </t>
        </r>
      </text>
    </comment>
    <comment ref="K35" authorId="0">
      <text>
        <r>
          <rPr>
            <b/>
            <sz val="9"/>
            <color indexed="81"/>
            <rFont val="Tahoma"/>
            <family val="2"/>
          </rPr>
          <t>Leparulo, Paul A.:</t>
        </r>
        <r>
          <rPr>
            <sz val="9"/>
            <color indexed="81"/>
            <rFont val="Tahoma"/>
            <family val="2"/>
          </rPr>
          <t xml:space="preserve">
Joan dolan. Funding represens July 2014 - june 2015. She didn't have prior year data, but said it would be a similar amount. </t>
        </r>
      </text>
    </comment>
    <comment ref="L57" authorId="0">
      <text>
        <r>
          <rPr>
            <b/>
            <sz val="8"/>
            <color indexed="81"/>
            <rFont val="Tahoma"/>
            <family val="2"/>
          </rPr>
          <t>Leparulo, Paul A.:</t>
        </r>
        <r>
          <rPr>
            <sz val="8"/>
            <color indexed="81"/>
            <rFont val="Tahoma"/>
            <family val="2"/>
          </rPr>
          <t xml:space="preserve">
6,118 Total enrollees, which include those from prior years. New enrollees were 4591. 
Program data here is for the period 10/1/13-9/30/14.</t>
        </r>
      </text>
    </comment>
    <comment ref="L69" authorId="0">
      <text>
        <r>
          <rPr>
            <b/>
            <sz val="8"/>
            <color indexed="81"/>
            <rFont val="Tahoma"/>
            <family val="2"/>
          </rPr>
          <t>Leparulo, Paul A.:</t>
        </r>
        <r>
          <rPr>
            <sz val="8"/>
            <color indexed="81"/>
            <rFont val="Tahoma"/>
            <family val="2"/>
          </rPr>
          <t xml:space="preserve">
Total in adult ed programs (not including enrichment enrollees). 
Of these, 6,340 are federal program participants and need to be reported on (some don't meet the requirment set by the feds to be considered a federal program participant. All federal program participants must be tracked and reported on (outcomes reporting). </t>
        </r>
      </text>
    </comment>
    <comment ref="K73" authorId="0">
      <text>
        <r>
          <rPr>
            <b/>
            <sz val="9"/>
            <color indexed="81"/>
            <rFont val="Tahoma"/>
            <family val="2"/>
          </rPr>
          <t>Leparulo, Paul A.:</t>
        </r>
        <r>
          <rPr>
            <sz val="9"/>
            <color indexed="81"/>
            <rFont val="Tahoma"/>
            <family val="2"/>
          </rPr>
          <t xml:space="preserve">
SFY15</t>
        </r>
      </text>
    </comment>
    <comment ref="E150" authorId="0">
      <text>
        <r>
          <rPr>
            <b/>
            <sz val="9"/>
            <color indexed="81"/>
            <rFont val="Tahoma"/>
            <family val="2"/>
          </rPr>
          <t>Leparulo, Paul A.:</t>
        </r>
        <r>
          <rPr>
            <sz val="9"/>
            <color indexed="81"/>
            <rFont val="Tahoma"/>
            <family val="2"/>
          </rPr>
          <t xml:space="preserve">
Data from Total Appropriations &amp; Allocations All Funds, 2014-2015 Biennium</t>
        </r>
      </text>
    </comment>
  </commentList>
</comments>
</file>

<file path=xl/sharedStrings.xml><?xml version="1.0" encoding="utf-8"?>
<sst xmlns="http://schemas.openxmlformats.org/spreadsheetml/2006/main" count="178" uniqueCount="92">
  <si>
    <t>Wagner-Peyser</t>
  </si>
  <si>
    <t>Adult Education</t>
  </si>
  <si>
    <t>Penobscot Job Corps Center</t>
  </si>
  <si>
    <t>Loring Job Corps</t>
  </si>
  <si>
    <t>Maine Apprenticeship Program</t>
  </si>
  <si>
    <t>Senior Community Service Employment Program</t>
  </si>
  <si>
    <t>Additional Support for People in Retraining and Employment (ASPIRE)</t>
  </si>
  <si>
    <t>Maine Manufacturing Extension Partnership</t>
  </si>
  <si>
    <t>Name of Program</t>
  </si>
  <si>
    <t>MDOL</t>
  </si>
  <si>
    <t xml:space="preserve">   Federal</t>
  </si>
  <si>
    <t xml:space="preserve">   State</t>
  </si>
  <si>
    <t xml:space="preserve">   Other</t>
  </si>
  <si>
    <t>Jobs for Veterans State Grant (JVSG)</t>
  </si>
  <si>
    <t>MDOE</t>
  </si>
  <si>
    <t xml:space="preserve"> Federal</t>
  </si>
  <si>
    <t>Rehabilitation Services</t>
  </si>
  <si>
    <t xml:space="preserve"> State General Fund</t>
  </si>
  <si>
    <t xml:space="preserve"> Other Special Revenues</t>
  </si>
  <si>
    <t>DHHS</t>
  </si>
  <si>
    <t>Work Opportunity Tax Credit (WOTC)</t>
  </si>
  <si>
    <t>Trade Adjustment Assistance (TAA)</t>
  </si>
  <si>
    <t xml:space="preserve">Reemployment &amp; Eligibility Assessment </t>
  </si>
  <si>
    <t>Competitive Skills Scholarship Program (CSSP)</t>
  </si>
  <si>
    <t>University of Maine System (UMS)</t>
  </si>
  <si>
    <t xml:space="preserve">Maine Community College System </t>
  </si>
  <si>
    <t>Maine Quality Centers</t>
  </si>
  <si>
    <t>State Correctional System</t>
  </si>
  <si>
    <t>Workforce Investment Act (WIA) Title I</t>
  </si>
  <si>
    <t>The Wagner-Peyser Act of 1933 established a nationwide system of public employment offices known as the Employment Service.  The Act was amended in 1998 to make the Employment Service part of the One-Stop services delivery system. The One Stop delivery system provides universal access to an integrated array of labor exchange services so that workers, job seekers and businesses can find the services they need in one stop and frequently under one roof in easy-to-find locations.</t>
  </si>
  <si>
    <t>Boston Regional Office of Job Corps</t>
  </si>
  <si>
    <t>Promotes programs that help American adults get the basic skills they need to be productive workers, family members, and citizens. The major areas of support are Adult Basic Education, Adult Secondary Education, and English Language Acquisition. These programs emphasize basic skills such as reading, writing, math, English language competency, and problem-solving.</t>
  </si>
  <si>
    <t>As part of the Maine Department of Education's ongoing commitment to support all learners, Maine Career and Technical Education (CTE) aims to ensure that students acquire the high-quality, industry-recognized technical skills and related academic standards that will prepare them for postsecondary education and entry into an ever-changing workplace and society.</t>
  </si>
  <si>
    <t>MCCS</t>
  </si>
  <si>
    <t>UMS</t>
  </si>
  <si>
    <t>National Emergency Grants (NEGs) temporarily expand the service capacity of Workforce Investment Act Dislocated Worker training and employment programs at the state and local levels by providing funding assistance in response to large, unexpected economic events which cause significant job losses. NEGs generally provide resources to states and local workforce investment boards to quickly reemploy laid-off workers by offering training to increase occupational skills.</t>
  </si>
  <si>
    <t xml:space="preserve">The Competitive Skills Scholarship helps workers learn new skills and succeed in a changing economy. The program is open to all qualified Maine residents and pays for education and training for high wage jobs in demand in Maine. The number of new CSSP applicants accepted into the program each year is based on available funding and allocated by county </t>
  </si>
  <si>
    <t>Maine Department of Agriculture, Conservation and Forestry</t>
  </si>
  <si>
    <t>Program Description</t>
  </si>
  <si>
    <t xml:space="preserve">Jobs for Veterans State Grant funds are allocated to State Workforce Agencies from the Department of Labor's Veterans' Employment and Training Service (VETS) in direct proportion to the number of veterans seeking employment within their state. The grants support two principal staff positions: Disabled Veterans' Outreach Program Specialists and Local Veterans' Employment Representatives. This grant provides funds to exclusively serve veterans, other eligible persons and, indirectly, employers. </t>
  </si>
  <si>
    <t>The mission of the Maine Community College System is to provide associate degree, diploma and certificate programs directed at the educational, occupational and technical needs of the State’s citizens and the workforce needs of the State’s employers. The primary goals of the System are to create an educated, skilled and adaptable labor force which is responsive to the changing needs of the economy of the State and to promote local, regional and statewide economic development. 18,164 enrolled in the fall of 2014.</t>
  </si>
  <si>
    <t>WWC is the only statewide organization offering skills development and support in the areas of career planning, entrepreneurship and financial management. For Mainers in both life and career transitions, it provides an empowering environment for participants to define and achieve their goals. We help individuals recognize strengths, overcome barriers, find resources, develop a plan, take action towards their goals: start a business, find a career, return to school, build assets, be active in the community.</t>
  </si>
  <si>
    <t>UMA/UMS</t>
  </si>
  <si>
    <t>CareerCenter General Funds</t>
  </si>
  <si>
    <t>Helps unemployment insurance claimants find employment faster. If applicable, claimants receive a notification that they have been randomly selected to participate in REA within four weeks of filing for unemployment. In addition to RES services, they meet one-on-one with a REA specialist to review their Career Action Plan and work search activities and receive individualized coaching. Once selected, participation is mandatory and failure to comply with requirements may cause a delay or loss of unemployment benefits.</t>
  </si>
  <si>
    <t xml:space="preserve">Senior Community Service Employment Program (SCSEP) helps individuals gain new skills while earning a stipend. The program provides subsidized, part-time, community services training for low income persons aged 55 and older. Participants receive on-the-job training with a local non-profit organization, train 20 to 25 hours per week, and receive a stipend of $7.50 per hour. Individuals are also able to participate in workshops such as self-esteem improvement and resume writing. </t>
  </si>
  <si>
    <t>MDOC</t>
  </si>
  <si>
    <t xml:space="preserve">   Other </t>
  </si>
  <si>
    <t>Provides programs and services to reduce the likelihood of reoffending.</t>
  </si>
  <si>
    <t>Helps mobilize Maine's workforce with structured, on-the-job learning in traditional industries such as construction and manufacturing, as well as new emerging industries such as health care, information technology, energy, telecommunications and more. Registered Apprenticeship connects job seekers looking to learn new skills with employers looking for qualified workers, resulting in a workforce with industry-driven training and employers with a competitive edge.</t>
  </si>
  <si>
    <t>Career and Technical Education (secondary only)</t>
  </si>
  <si>
    <t>USDOL</t>
  </si>
  <si>
    <t>The Maine CareerCenter provides a variety of employment and training services at no charge for Maine workers and businesses.</t>
  </si>
  <si>
    <t xml:space="preserve">WIA, enacted in 1988, provides the training, education and employment needs of adults, dislocated workers and youth. The Workforce Innovation and Opportunity Act (WIOA) supercedes WIA, and will take effect beginning July 2015. WIOA is designed to help job seekers access employment, education, training, and support services to succeed in the labor market and to match employers with the skilled workers they need to compete in the global economy. </t>
  </si>
  <si>
    <t>Women, Work and Community (WWC)</t>
  </si>
  <si>
    <t>Maine Conservation Corps (MCC)</t>
  </si>
  <si>
    <t>The Work Opportunity Tax Credit is a Federal tax credit available to employers for hiring individuals from certain target groups who have consistently faced significant barriers to employment.</t>
  </si>
  <si>
    <t>The Trade Adjustment Assistance Program is a federal program that provides a path for employment growth and opportunity through aid to US workers who have lost their jobs as a result of foreign trade. The TAA program seeks to provide these trade-affected workers with opportunities to obtain the skills, resources, and support they need to become reemployed. </t>
  </si>
  <si>
    <t>MCC's mission is to accomplish conservation projects, create conservation employment, provide conservation education, and engage conservation volunteers. The Community Leader Program harnesses and expands upon the skills of Maine veterans. The Environmental Steward Program matches individuals with non-profits, state or federal agencies to increase organizational volunteer capacity and aid in the development and implementation of host sites land management plans. The Field Team Program consists of trail crews that construct and rehabilitate sustainable trails.</t>
  </si>
  <si>
    <t>Food Supplement Employment &amp; Training (FSET)</t>
  </si>
  <si>
    <t>National Emergency Grants (NEGs)*</t>
  </si>
  <si>
    <t>Education</t>
  </si>
  <si>
    <t>Other</t>
  </si>
  <si>
    <t>Classification</t>
  </si>
  <si>
    <t>MDOE**</t>
  </si>
  <si>
    <t>Maine's Public Sector Investment in Workforce Development</t>
  </si>
  <si>
    <t>The Bureau of Rehabilitation Services provides a range of independent living and employment services for people with disabilities: The Division of Vocational Rehabilitation helps individuals with a range of disabling conditions to achieve or retain employment; The Division for the Blind and Visually Impaired provides services to individuals who are blind or have low vision; and the Division for the Deaf, Hard of Hearing and Late Deafened assists individuals with hearing impairments.</t>
  </si>
  <si>
    <t>US Dept. of Commerce, National Institute of Standards and Technology, Hollings Manufacturing Extension Partnership (NIST MEP)</t>
  </si>
  <si>
    <t>Leverages a vast array of public and private resources and services that are available to every manufacturing enterprise in Maine. The nationwide system of MEP centers is linked through the U.S. Department of Commerce - National Institute of Standards and Technology (NIST), with the common goal to strengthen the global competitiveness of U.S. manufacturers. MEP's mission is to become the state's premier provider of growth-based solutions for Maine's small and medium sized manufacturers; and its vision is to create profitable growth opportunities for Maine's small and medium sized manufacturers by helping them become more efficient, productive and globally competitive.</t>
  </si>
  <si>
    <t xml:space="preserve">Job Corps is a no-cost education and career technical training program administered by the U.S. Department of Labor that helps young people ages 16 through 24 improve the quality of their lives through career technical and academic training. The Job Corps program is authorized by Title I-C of the Workforce Investment Act of 1998. The Loring Job Corps center is operated by Career Systems Development Corporation for the U.S. Department of Labor. </t>
  </si>
  <si>
    <t xml:space="preserve">Job Corps is a no-cost education and career technical training program administered by the U.S. Department of Labor that helps young people ages 16 through 24 improve the quality of their lives through career technical and academic training. The Job Corps program is authorized by Title I-C of the Workforce Investment Act of 1998. The Penobscot Job Corps Center is operated by Career Systems Development Corporation for the U.S. Department of Labor. </t>
  </si>
  <si>
    <t>The University of Maine System offers associate's, bachelors, masters and doctoral degrees (including the JD degree) as well as a selection of specialized undgraduate and graduate certificates. The UMS features seven universities —some with multiple campuses—located across the state, as well as eight University College outreach centers, a law school, an additional 31 course sites, and Cooperative Extension. It has an annual enrollment of nearly 40,000 students and serves over 500,000 individuals annually through educational and cultural offerings.</t>
  </si>
  <si>
    <t>The Maine Quality Centers (MQC) program funds customized workforce training delivered through Maine’s seven community colleges.  MQC grants are available to fund pre-hire, post-hire and incumbent worker training.  The program is designed to ensure that Maine businesses have the qualified workers they need to succeed.  Grants limits for incumbent worker training are based on company size. Employers with 1-50 employees may apply for 100% funding.  Employers with 51-100 employees may apply for 75% funding, with a 25% company match.  Employers with 101+ employees may apply for 50% funding, with a 50% company match.  Other customized training is provided at no cost to either the business or trainee.</t>
  </si>
  <si>
    <t>Maine’s Department of Health and Human Services ASPIRE Program (Additional Support for People in Retraining and Employment) is the training and employment program that serves TANF (Temporary Assistance for Needy Families) adults in developing individualized employment plans and provides supports which lead to successful transition to employment. </t>
  </si>
  <si>
    <t>The State Workforce Investment Board developed this asset map to highlight the scope of Maine's workforce development system. The information includes most, but not all, workforce development programs. Not included are discretionary grants, K-12 education, and investments in training activities by employers and unions. In addition, the information does not represent a comprehensive view of DHHS training activities.</t>
  </si>
  <si>
    <t>Total</t>
  </si>
  <si>
    <t>Employment &amp; Training</t>
  </si>
  <si>
    <t xml:space="preserve"> -Data was provided directly from the programs and agencies. Readers should note that funding levels vary with a range of factors and are subject to yearly change.</t>
  </si>
  <si>
    <t xml:space="preserve"> -Dollar figures reflect total funding for public sector employment, training and education programs (for ASPIRE and MDOC, figures only represent funds dedicated to education and training). </t>
  </si>
  <si>
    <t xml:space="preserve"> -The classification of programs into categories (Employment and Training, Education, Other) is unofficial and intended to facilitate organization and reading of the map. Some programs could rightfully fit into multiple groups. </t>
  </si>
  <si>
    <t xml:space="preserve"> -Grant start dates vary. FSET data represents the October 2014 - September 2015 period.</t>
  </si>
  <si>
    <t xml:space="preserve"> -SFY14 represents July 2013 - June 2014</t>
  </si>
  <si>
    <t xml:space="preserve"> * Program funding is sporadic </t>
  </si>
  <si>
    <t xml:space="preserve"> **Rehabilitation Services operate within the offices of MDOL</t>
  </si>
  <si>
    <t>26% of funding</t>
  </si>
  <si>
    <t>65% of funding</t>
  </si>
  <si>
    <t>9% of funding</t>
  </si>
  <si>
    <t xml:space="preserve"> -University and community college figures do not include federal student aid. Other income includes private grants and contracts and non capital gifts.</t>
  </si>
  <si>
    <t>Overseeing Agency</t>
  </si>
  <si>
    <t>SFY14 Funding ($ millions)</t>
  </si>
  <si>
    <r>
      <t xml:space="preserve">Maine Department of Health and Human Services (DHHS) administers Maine’s SNAP program, including SNAP Employment and Training (E&amp;T) Activities.  Maine DHHS partners with Maine Department of Labor (DOL) Bureau of Employment Services (BES), which conducts E&amp;T activities at DOL-BES, operated Career Centers. </t>
    </r>
    <r>
      <rPr>
        <sz val="16"/>
        <color theme="1"/>
        <rFont val="Calibri"/>
        <family val="2"/>
        <scheme val="minor"/>
      </rPr>
      <t>Maine’s E&amp;T program is known as the Food Supplement Employment and Training (FSET) Program.</t>
    </r>
    <r>
      <rPr>
        <b/>
        <sz val="16"/>
        <color theme="1"/>
        <rFont val="Calibri"/>
        <family val="2"/>
        <scheme val="minor"/>
      </rPr>
      <t xml:space="preserve">  </t>
    </r>
  </si>
  <si>
    <t xml:space="preserve">                                                              Employment &amp; Training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</si>
</sst>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quot;$&quot;#,##0"/>
    <numFmt numFmtId="168" formatCode="_(&quot;$&quot;* #,##0.0_);_(&quot;$&quot;* \(#,##0.0\);_(&quot;$&quot;* &quot;-&quot;??_);_(@_)"/>
    <numFmt numFmtId="169" formatCode="&quot;$&quot;#,##0.0_);\(&quot;$&quot;#,##0.0\)"/>
  </numFmts>
  <fonts count="54"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1"/>
      <color rgb="FF1F497D"/>
      <name val="Calibri"/>
      <family val="2"/>
      <scheme val="minor"/>
    </font>
    <font>
      <b/>
      <sz val="11"/>
      <color rgb="FF1F497D"/>
      <name val="Calibri"/>
      <family val="2"/>
      <scheme val="minor"/>
    </font>
    <font>
      <sz val="11"/>
      <color theme="1"/>
      <name val="Calibri"/>
      <family val="2"/>
      <scheme val="minor"/>
    </font>
    <font>
      <sz val="8"/>
      <color indexed="81"/>
      <name val="Tahoma"/>
      <family val="2"/>
    </font>
    <font>
      <b/>
      <sz val="8"/>
      <color indexed="81"/>
      <name val="Tahoma"/>
      <family val="2"/>
    </font>
    <font>
      <b/>
      <i/>
      <sz val="11"/>
      <color rgb="FF1F497D"/>
      <name val="Calibri"/>
      <family val="2"/>
      <scheme val="minor"/>
    </font>
    <font>
      <b/>
      <sz val="9"/>
      <color rgb="FFFF0000"/>
      <name val="Calibri"/>
      <family val="2"/>
      <scheme val="minor"/>
    </font>
    <font>
      <b/>
      <i/>
      <sz val="10"/>
      <color rgb="FF1F497D"/>
      <name val="Calibri"/>
      <family val="2"/>
      <scheme val="minor"/>
    </font>
    <font>
      <sz val="9"/>
      <color indexed="81"/>
      <name val="Tahoma"/>
      <family val="2"/>
    </font>
    <font>
      <b/>
      <sz val="9"/>
      <color indexed="81"/>
      <name val="Tahoma"/>
      <family val="2"/>
    </font>
    <font>
      <u/>
      <sz val="11"/>
      <color theme="10"/>
      <name val="Calibri"/>
      <family val="2"/>
      <scheme val="minor"/>
    </font>
    <font>
      <sz val="10"/>
      <name val="Calibri"/>
      <family val="2"/>
      <scheme val="minor"/>
    </font>
    <font>
      <b/>
      <sz val="10"/>
      <color rgb="FFFF0000"/>
      <name val="Calibri"/>
      <family val="2"/>
      <scheme val="minor"/>
    </font>
    <font>
      <u/>
      <sz val="10"/>
      <color theme="10"/>
      <name val="Calibri"/>
      <family val="2"/>
      <scheme val="minor"/>
    </font>
    <font>
      <b/>
      <sz val="10"/>
      <color theme="1"/>
      <name val="Calibri"/>
      <family val="2"/>
      <scheme val="minor"/>
    </font>
    <font>
      <sz val="7"/>
      <color rgb="FF000000"/>
      <name val="Verdana"/>
      <family val="2"/>
    </font>
    <font>
      <sz val="7"/>
      <color rgb="FF000000"/>
      <name val="Tahoma"/>
      <family val="2"/>
    </font>
    <font>
      <sz val="7"/>
      <color rgb="FF000000"/>
      <name val="Arial"/>
      <family val="2"/>
    </font>
    <font>
      <sz val="11"/>
      <color rgb="FF000000"/>
      <name val="Tahoma"/>
      <family val="2"/>
    </font>
    <font>
      <u/>
      <sz val="12"/>
      <color rgb="FF222222"/>
      <name val="Times New Roman"/>
      <family val="1"/>
    </font>
    <font>
      <sz val="11"/>
      <color theme="1"/>
      <name val="Arial"/>
      <family val="2"/>
    </font>
    <font>
      <sz val="9.35"/>
      <color rgb="FF004080"/>
      <name val="Verdana"/>
      <family val="2"/>
    </font>
    <font>
      <sz val="10"/>
      <color theme="1"/>
      <name val="Arial"/>
      <family val="2"/>
    </font>
    <font>
      <sz val="7"/>
      <color rgb="FF333333"/>
      <name val="PMNCaeciliaW01-55Roman"/>
    </font>
    <font>
      <b/>
      <sz val="11"/>
      <color theme="1" tint="0.249977111117893"/>
      <name val="Calibri"/>
      <family val="2"/>
      <scheme val="minor"/>
    </font>
    <font>
      <sz val="11"/>
      <name val="Calibri"/>
      <family val="2"/>
      <scheme val="minor"/>
    </font>
    <font>
      <sz val="12"/>
      <color theme="1"/>
      <name val="Calibri"/>
      <family val="2"/>
      <scheme val="minor"/>
    </font>
    <font>
      <sz val="6"/>
      <color rgb="FF584D42"/>
      <name val="Verdana"/>
      <family val="2"/>
    </font>
    <font>
      <sz val="8.9"/>
      <color rgb="FF000000"/>
      <name val="Arial"/>
      <family val="2"/>
    </font>
    <font>
      <sz val="16"/>
      <color theme="1"/>
      <name val="Calibri"/>
      <family val="2"/>
      <scheme val="minor"/>
    </font>
    <font>
      <sz val="11"/>
      <color rgb="FF000000"/>
      <name val="Arial"/>
      <family val="2"/>
    </font>
    <font>
      <b/>
      <sz val="11"/>
      <color theme="0"/>
      <name val="Calibri"/>
      <family val="2"/>
      <scheme val="minor"/>
    </font>
    <font>
      <sz val="11"/>
      <color theme="0"/>
      <name val="Calibri"/>
      <family val="2"/>
      <scheme val="minor"/>
    </font>
    <font>
      <sz val="16"/>
      <color theme="0"/>
      <name val="Calibri"/>
      <family val="2"/>
      <scheme val="minor"/>
    </font>
    <font>
      <sz val="12"/>
      <color theme="1" tint="0.249977111117893"/>
      <name val="Calibri"/>
      <family val="2"/>
      <scheme val="minor"/>
    </font>
    <font>
      <sz val="12"/>
      <color theme="1" tint="0.499984740745262"/>
      <name val="Calibri"/>
      <family val="2"/>
      <scheme val="minor"/>
    </font>
    <font>
      <b/>
      <sz val="48"/>
      <color theme="0"/>
      <name val="Calibri"/>
      <family val="2"/>
      <scheme val="minor"/>
    </font>
    <font>
      <sz val="48"/>
      <color theme="1"/>
      <name val="Calibri"/>
      <family val="2"/>
      <scheme val="minor"/>
    </font>
    <font>
      <i/>
      <sz val="18"/>
      <color theme="0"/>
      <name val="Calibri"/>
      <family val="2"/>
      <scheme val="minor"/>
    </font>
    <font>
      <b/>
      <sz val="22"/>
      <color theme="0"/>
      <name val="Calibri"/>
      <family val="2"/>
      <scheme val="minor"/>
    </font>
    <font>
      <sz val="22"/>
      <color theme="0"/>
      <name val="Calibri"/>
      <family val="2"/>
      <scheme val="minor"/>
    </font>
    <font>
      <sz val="22"/>
      <color theme="1"/>
      <name val="Calibri"/>
      <family val="2"/>
      <scheme val="minor"/>
    </font>
    <font>
      <sz val="16"/>
      <color rgb="FF000000"/>
      <name val="Calibri"/>
      <family val="2"/>
      <scheme val="minor"/>
    </font>
    <font>
      <sz val="16"/>
      <color rgb="FF111111"/>
      <name val="Calibri"/>
      <family val="2"/>
      <scheme val="minor"/>
    </font>
    <font>
      <sz val="16"/>
      <color rgb="FF030A13"/>
      <name val="Calibri"/>
      <family val="2"/>
      <scheme val="minor"/>
    </font>
    <font>
      <b/>
      <sz val="16"/>
      <color theme="1"/>
      <name val="Calibri"/>
      <family val="2"/>
      <scheme val="minor"/>
    </font>
    <font>
      <b/>
      <sz val="16"/>
      <name val="Calibri"/>
      <family val="2"/>
      <scheme val="minor"/>
    </font>
    <font>
      <sz val="16"/>
      <name val="Calibri"/>
      <family val="2"/>
      <scheme val="minor"/>
    </font>
    <font>
      <sz val="14"/>
      <color theme="1" tint="0.14999847407452621"/>
      <name val="Calibri"/>
      <family val="2"/>
      <scheme val="minor"/>
    </font>
    <font>
      <sz val="14"/>
      <color theme="1" tint="0.249977111117893"/>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rgb="FF00B050"/>
        <bgColor indexed="64"/>
      </patternFill>
    </fill>
    <fill>
      <patternFill patternType="solid">
        <fgColor rgb="FFC00000"/>
        <bgColor indexed="64"/>
      </patternFill>
    </fill>
    <fill>
      <patternFill patternType="solid">
        <fgColor theme="3" tint="0.59999389629810485"/>
        <bgColor indexed="64"/>
      </patternFill>
    </fill>
  </fills>
  <borders count="42">
    <border>
      <left/>
      <right/>
      <top/>
      <bottom/>
      <diagonal/>
    </border>
    <border>
      <left style="medium">
        <color indexed="64"/>
      </left>
      <right/>
      <top/>
      <bottom/>
      <diagonal/>
    </border>
    <border>
      <left style="thin">
        <color theme="0"/>
      </left>
      <right/>
      <top/>
      <bottom/>
      <diagonal/>
    </border>
    <border>
      <left/>
      <right style="thin">
        <color theme="0"/>
      </right>
      <top/>
      <bottom/>
      <diagonal/>
    </border>
    <border>
      <left/>
      <right/>
      <top style="medium">
        <color theme="1" tint="0.34998626667073579"/>
      </top>
      <bottom/>
      <diagonal/>
    </border>
    <border>
      <left/>
      <right style="medium">
        <color theme="1" tint="0.34998626667073579"/>
      </right>
      <top/>
      <bottom style="thin">
        <color theme="1" tint="0.34998626667073579"/>
      </bottom>
      <diagonal/>
    </border>
    <border>
      <left style="medium">
        <color indexed="64"/>
      </left>
      <right/>
      <top style="thin">
        <color theme="1" tint="0.34998626667073579"/>
      </top>
      <bottom/>
      <diagonal/>
    </border>
    <border>
      <left style="medium">
        <color indexed="64"/>
      </left>
      <right/>
      <top/>
      <bottom style="thin">
        <color theme="1" tint="0.34998626667073579"/>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style="thin">
        <color indexed="64"/>
      </bottom>
      <diagonal/>
    </border>
    <border>
      <left/>
      <right style="medium">
        <color theme="1" tint="0.34998626667073579"/>
      </right>
      <top/>
      <bottom style="thin">
        <color indexed="64"/>
      </bottom>
      <diagonal/>
    </border>
    <border>
      <left style="medium">
        <color theme="1" tint="0.34998626667073579"/>
      </left>
      <right style="thin">
        <color indexed="64"/>
      </right>
      <top style="thin">
        <color indexed="64"/>
      </top>
      <bottom/>
      <diagonal/>
    </border>
    <border>
      <left style="thin">
        <color indexed="64"/>
      </left>
      <right style="medium">
        <color theme="1" tint="0.34998626667073579"/>
      </right>
      <top style="thin">
        <color indexed="64"/>
      </top>
      <bottom/>
      <diagonal/>
    </border>
    <border>
      <left style="medium">
        <color theme="1" tint="0.34998626667073579"/>
      </left>
      <right style="thin">
        <color indexed="64"/>
      </right>
      <top/>
      <bottom style="thin">
        <color indexed="64"/>
      </bottom>
      <diagonal/>
    </border>
    <border>
      <left style="thin">
        <color indexed="64"/>
      </left>
      <right style="medium">
        <color theme="1" tint="0.34998626667073579"/>
      </right>
      <top/>
      <bottom style="thin">
        <color indexed="64"/>
      </bottom>
      <diagonal/>
    </border>
    <border>
      <left style="medium">
        <color theme="1" tint="0.34998626667073579"/>
      </left>
      <right style="medium">
        <color indexed="64"/>
      </right>
      <top style="thin">
        <color indexed="64"/>
      </top>
      <bottom/>
      <diagonal/>
    </border>
    <border>
      <left/>
      <right style="medium">
        <color theme="1" tint="0.34998626667073579"/>
      </right>
      <top/>
      <bottom/>
      <diagonal/>
    </border>
    <border>
      <left style="medium">
        <color theme="1" tint="0.34998626667073579"/>
      </left>
      <right style="medium">
        <color indexed="64"/>
      </right>
      <top/>
      <bottom/>
      <diagonal/>
    </border>
    <border>
      <left/>
      <right style="medium">
        <color theme="1" tint="0.34998626667073579"/>
      </right>
      <top style="thin">
        <color theme="1" tint="0.34998626667073579"/>
      </top>
      <bottom/>
      <diagonal/>
    </border>
    <border>
      <left style="medium">
        <color indexed="64"/>
      </left>
      <right/>
      <top style="thin">
        <color indexed="64"/>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34998626667073579"/>
      </bottom>
      <diagonal/>
    </border>
    <border>
      <left style="thin">
        <color theme="1" tint="0.499984740745262"/>
      </left>
      <right style="thin">
        <color theme="1" tint="0.499984740745262"/>
      </right>
      <top style="thin">
        <color theme="1" tint="0.34998626667073579"/>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theme="1" tint="0.34998626667073579"/>
      </right>
      <top style="thin">
        <color indexed="64"/>
      </top>
      <bottom/>
      <diagonal/>
    </border>
    <border>
      <left style="thin">
        <color theme="1" tint="0.499984740745262"/>
      </left>
      <right style="medium">
        <color theme="1" tint="0.34998626667073579"/>
      </right>
      <top/>
      <bottom/>
      <diagonal/>
    </border>
    <border>
      <left style="thin">
        <color theme="1" tint="0.499984740745262"/>
      </left>
      <right style="medium">
        <color theme="1" tint="0.34998626667073579"/>
      </right>
      <top/>
      <bottom style="thin">
        <color theme="1" tint="0.34998626667073579"/>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34998626667073579"/>
      </left>
      <right style="medium">
        <color indexed="64"/>
      </right>
      <top/>
      <bottom style="medium">
        <color theme="1" tint="0.499984740745262"/>
      </bottom>
      <diagonal/>
    </border>
  </borders>
  <cellStyleXfs count="5">
    <xf numFmtId="0" fontId="0"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14" fillId="0" borderId="0" applyNumberFormat="0" applyFill="0" applyBorder="0" applyAlignment="0" applyProtection="0"/>
  </cellStyleXfs>
  <cellXfs count="215">
    <xf numFmtId="0" fontId="0" fillId="0" borderId="0" xfId="0"/>
    <xf numFmtId="0" fontId="0" fillId="0" borderId="0" xfId="0" applyAlignment="1">
      <alignment vertical="center"/>
    </xf>
    <xf numFmtId="0" fontId="3" fillId="0" borderId="0" xfId="0" applyFont="1"/>
    <xf numFmtId="0" fontId="0" fillId="0" borderId="0" xfId="0" applyAlignment="1">
      <alignment horizontal="center"/>
    </xf>
    <xf numFmtId="0" fontId="4" fillId="0" borderId="0" xfId="0" applyFont="1" applyAlignment="1">
      <alignment vertical="center"/>
    </xf>
    <xf numFmtId="164" fontId="0" fillId="0" borderId="0" xfId="1" applyNumberFormat="1" applyFont="1"/>
    <xf numFmtId="0" fontId="2" fillId="0" borderId="0" xfId="0" applyFont="1" applyAlignment="1">
      <alignment horizontal="center"/>
    </xf>
    <xf numFmtId="0" fontId="0" fillId="0" borderId="0" xfId="0" applyAlignment="1"/>
    <xf numFmtId="0" fontId="0" fillId="2" borderId="0" xfId="0" applyFill="1"/>
    <xf numFmtId="164" fontId="0" fillId="0" borderId="0" xfId="0" applyNumberFormat="1"/>
    <xf numFmtId="0" fontId="24" fillId="0" borderId="0" xfId="0" applyFont="1" applyAlignment="1">
      <alignment horizontal="center"/>
    </xf>
    <xf numFmtId="0" fontId="2" fillId="3" borderId="0" xfId="0" applyFont="1" applyFill="1"/>
    <xf numFmtId="164" fontId="2" fillId="3" borderId="0" xfId="1" applyNumberFormat="1" applyFont="1" applyFill="1"/>
    <xf numFmtId="37" fontId="2" fillId="3" borderId="0" xfId="3" applyNumberFormat="1" applyFont="1" applyFill="1" applyAlignment="1">
      <alignment horizontal="center"/>
    </xf>
    <xf numFmtId="0" fontId="3" fillId="3" borderId="0" xfId="0" applyFont="1" applyFill="1"/>
    <xf numFmtId="164" fontId="3" fillId="3" borderId="0" xfId="1" applyNumberFormat="1" applyFont="1" applyFill="1"/>
    <xf numFmtId="37" fontId="3" fillId="3" borderId="0" xfId="3" applyNumberFormat="1" applyFont="1" applyFill="1" applyAlignment="1">
      <alignment horizontal="center"/>
    </xf>
    <xf numFmtId="0" fontId="3" fillId="3" borderId="0" xfId="0" applyFont="1" applyFill="1" applyAlignment="1">
      <alignment horizontal="center"/>
    </xf>
    <xf numFmtId="10" fontId="3" fillId="3" borderId="0" xfId="0" applyNumberFormat="1" applyFont="1" applyFill="1"/>
    <xf numFmtId="0" fontId="2" fillId="3" borderId="0" xfId="0" applyFont="1" applyFill="1" applyAlignment="1">
      <alignment horizontal="center"/>
    </xf>
    <xf numFmtId="165" fontId="2" fillId="3" borderId="0" xfId="2" applyNumberFormat="1" applyFont="1" applyFill="1"/>
    <xf numFmtId="0" fontId="0" fillId="3" borderId="0" xfId="0" applyFill="1"/>
    <xf numFmtId="0" fontId="20" fillId="3" borderId="0" xfId="0" applyFont="1" applyFill="1"/>
    <xf numFmtId="0" fontId="14" fillId="3" borderId="0" xfId="4" applyFill="1"/>
    <xf numFmtId="0" fontId="25" fillId="3" borderId="0" xfId="0" applyFont="1" applyFill="1" applyAlignment="1">
      <alignment horizontal="left" vertical="center" wrapText="1"/>
    </xf>
    <xf numFmtId="0" fontId="2" fillId="3" borderId="0" xfId="0" applyFont="1" applyFill="1" applyAlignment="1">
      <alignment horizontal="left"/>
    </xf>
    <xf numFmtId="0" fontId="18" fillId="3" borderId="0" xfId="0" applyFont="1" applyFill="1"/>
    <xf numFmtId="164" fontId="18" fillId="3" borderId="0" xfId="1" applyNumberFormat="1" applyFont="1" applyFill="1"/>
    <xf numFmtId="0" fontId="18" fillId="3" borderId="0" xfId="0" applyFont="1" applyFill="1" applyAlignment="1">
      <alignment horizontal="center"/>
    </xf>
    <xf numFmtId="0" fontId="24" fillId="3" borderId="0" xfId="0" applyFont="1" applyFill="1"/>
    <xf numFmtId="164" fontId="0" fillId="3" borderId="0" xfId="1" applyNumberFormat="1" applyFont="1" applyFill="1"/>
    <xf numFmtId="0" fontId="0" fillId="3" borderId="0" xfId="0" applyFill="1" applyAlignment="1">
      <alignment horizontal="center"/>
    </xf>
    <xf numFmtId="0" fontId="10" fillId="3" borderId="0" xfId="0" applyFont="1" applyFill="1"/>
    <xf numFmtId="166" fontId="2" fillId="3" borderId="0" xfId="3" applyNumberFormat="1" applyFont="1" applyFill="1" applyAlignment="1">
      <alignment horizontal="center"/>
    </xf>
    <xf numFmtId="0" fontId="21" fillId="3" borderId="0" xfId="0" applyFont="1" applyFill="1"/>
    <xf numFmtId="0" fontId="0" fillId="3" borderId="0" xfId="0" applyFill="1" applyAlignment="1">
      <alignment horizontal="left"/>
    </xf>
    <xf numFmtId="164" fontId="0" fillId="3" borderId="0" xfId="0" applyNumberFormat="1" applyFill="1"/>
    <xf numFmtId="0" fontId="0" fillId="0" borderId="0" xfId="0" applyBorder="1"/>
    <xf numFmtId="0" fontId="2" fillId="3" borderId="0" xfId="0" applyFont="1" applyFill="1" applyBorder="1"/>
    <xf numFmtId="0" fontId="3" fillId="3" borderId="0" xfId="0" applyFont="1" applyFill="1" applyBorder="1"/>
    <xf numFmtId="0" fontId="0" fillId="3" borderId="0" xfId="0" applyFill="1" applyBorder="1"/>
    <xf numFmtId="0" fontId="0" fillId="2" borderId="0" xfId="0" applyFill="1" applyBorder="1"/>
    <xf numFmtId="0" fontId="18" fillId="3" borderId="0" xfId="0" applyFont="1" applyFill="1" applyBorder="1"/>
    <xf numFmtId="0" fontId="28" fillId="0" borderId="0" xfId="0" applyFont="1" applyAlignment="1">
      <alignment horizontal="center" vertical="center" wrapText="1"/>
    </xf>
    <xf numFmtId="0" fontId="28" fillId="3" borderId="0" xfId="0" applyFont="1" applyFill="1" applyBorder="1" applyAlignment="1">
      <alignment vertical="center"/>
    </xf>
    <xf numFmtId="0" fontId="28" fillId="0" borderId="0" xfId="0" applyFont="1" applyAlignment="1">
      <alignment vertical="center" wrapText="1"/>
    </xf>
    <xf numFmtId="0" fontId="28" fillId="0" borderId="0" xfId="0" applyFont="1" applyAlignment="1">
      <alignment vertical="center"/>
    </xf>
    <xf numFmtId="0" fontId="28" fillId="0" borderId="0" xfId="0" applyFont="1"/>
    <xf numFmtId="0" fontId="5" fillId="3" borderId="0" xfId="0" applyFont="1" applyFill="1" applyAlignment="1">
      <alignment vertical="center"/>
    </xf>
    <xf numFmtId="0" fontId="28" fillId="3" borderId="0" xfId="0" applyFont="1" applyFill="1" applyAlignment="1">
      <alignment horizontal="center" vertical="center" wrapText="1"/>
    </xf>
    <xf numFmtId="6" fontId="2" fillId="3" borderId="0" xfId="0" applyNumberFormat="1" applyFont="1" applyFill="1"/>
    <xf numFmtId="0" fontId="27" fillId="3" borderId="0" xfId="0" applyFont="1" applyFill="1"/>
    <xf numFmtId="0" fontId="26" fillId="0" borderId="0" xfId="0" applyFont="1" applyBorder="1" applyAlignment="1">
      <alignment vertical="center"/>
    </xf>
    <xf numFmtId="0" fontId="26" fillId="3" borderId="0" xfId="0" applyFont="1" applyFill="1" applyBorder="1" applyAlignment="1">
      <alignment vertical="center"/>
    </xf>
    <xf numFmtId="0" fontId="9" fillId="3" borderId="0" xfId="0" applyFont="1" applyFill="1" applyAlignment="1">
      <alignment vertical="center"/>
    </xf>
    <xf numFmtId="0" fontId="5" fillId="0" borderId="2" xfId="0" applyFont="1" applyBorder="1" applyAlignment="1">
      <alignment vertical="center"/>
    </xf>
    <xf numFmtId="0" fontId="16" fillId="3" borderId="0" xfId="0" applyFont="1" applyFill="1"/>
    <xf numFmtId="0" fontId="17" fillId="3" borderId="0" xfId="4" applyFont="1" applyFill="1"/>
    <xf numFmtId="0" fontId="2" fillId="5" borderId="0" xfId="0" applyFont="1" applyFill="1"/>
    <xf numFmtId="164" fontId="2" fillId="5" borderId="0" xfId="1" applyNumberFormat="1" applyFont="1" applyFill="1"/>
    <xf numFmtId="0" fontId="2" fillId="5" borderId="0" xfId="0" applyFont="1" applyFill="1" applyBorder="1"/>
    <xf numFmtId="0" fontId="2" fillId="5" borderId="0" xfId="0" applyFont="1" applyFill="1" applyAlignment="1">
      <alignment horizontal="center"/>
    </xf>
    <xf numFmtId="0" fontId="20" fillId="5" borderId="0" xfId="0" applyFont="1" applyFill="1"/>
    <xf numFmtId="0" fontId="3" fillId="5" borderId="0" xfId="0" applyFont="1" applyFill="1"/>
    <xf numFmtId="0" fontId="3" fillId="5" borderId="0" xfId="0" applyFont="1" applyFill="1" applyBorder="1"/>
    <xf numFmtId="164" fontId="3" fillId="5" borderId="0" xfId="1" applyNumberFormat="1" applyFont="1" applyFill="1"/>
    <xf numFmtId="0" fontId="3" fillId="5" borderId="0" xfId="0" applyFont="1" applyFill="1" applyAlignment="1">
      <alignment horizontal="center"/>
    </xf>
    <xf numFmtId="0" fontId="5" fillId="5" borderId="0" xfId="0" applyFont="1" applyFill="1" applyAlignment="1">
      <alignment horizontal="center" vertical="center"/>
    </xf>
    <xf numFmtId="0" fontId="15" fillId="5" borderId="0" xfId="0" applyFont="1" applyFill="1" applyAlignment="1">
      <alignment horizontal="center" vertical="center"/>
    </xf>
    <xf numFmtId="0" fontId="11" fillId="5" borderId="0" xfId="0" applyFont="1" applyFill="1" applyAlignment="1">
      <alignment horizontal="center" vertical="center"/>
    </xf>
    <xf numFmtId="0" fontId="22" fillId="5" borderId="0" xfId="0" applyFont="1" applyFill="1" applyAlignment="1">
      <alignment vertical="center"/>
    </xf>
    <xf numFmtId="0" fontId="23" fillId="5" borderId="0" xfId="0" applyFont="1" applyFill="1" applyAlignment="1">
      <alignment horizontal="left" vertical="center" wrapText="1" indent="1"/>
    </xf>
    <xf numFmtId="0" fontId="19" fillId="5" borderId="0" xfId="0" applyFont="1" applyFill="1"/>
    <xf numFmtId="164" fontId="2" fillId="5" borderId="0" xfId="0" applyNumberFormat="1" applyFont="1" applyFill="1"/>
    <xf numFmtId="0" fontId="0" fillId="5" borderId="0" xfId="0" applyFill="1"/>
    <xf numFmtId="0" fontId="0" fillId="5" borderId="0" xfId="0" applyFill="1" applyBorder="1"/>
    <xf numFmtId="0" fontId="0" fillId="5" borderId="0" xfId="0" applyFill="1" applyAlignment="1">
      <alignment horizontal="center"/>
    </xf>
    <xf numFmtId="164" fontId="0" fillId="5" borderId="0" xfId="1" applyNumberFormat="1" applyFont="1" applyFill="1"/>
    <xf numFmtId="0" fontId="1" fillId="5" borderId="0" xfId="0" applyFont="1" applyFill="1"/>
    <xf numFmtId="0" fontId="0" fillId="5" borderId="0" xfId="0" applyFill="1" applyAlignment="1">
      <alignment horizontal="left"/>
    </xf>
    <xf numFmtId="0" fontId="0" fillId="3" borderId="3" xfId="0" applyFill="1" applyBorder="1"/>
    <xf numFmtId="0" fontId="0" fillId="3" borderId="0" xfId="0" applyFont="1" applyFill="1" applyBorder="1"/>
    <xf numFmtId="0" fontId="0" fillId="3" borderId="0" xfId="0" applyFont="1" applyFill="1"/>
    <xf numFmtId="164" fontId="0" fillId="3" borderId="0" xfId="0" applyNumberFormat="1" applyFont="1" applyFill="1"/>
    <xf numFmtId="0" fontId="0" fillId="3" borderId="0" xfId="0" applyFont="1" applyFill="1" applyAlignment="1">
      <alignment horizontal="center"/>
    </xf>
    <xf numFmtId="0" fontId="31" fillId="0" borderId="0" xfId="0" applyFont="1"/>
    <xf numFmtId="0" fontId="32" fillId="0" borderId="0" xfId="0" applyFont="1" applyAlignment="1">
      <alignment vertical="center"/>
    </xf>
    <xf numFmtId="0" fontId="0" fillId="5" borderId="0" xfId="0" applyFont="1" applyFill="1" applyBorder="1" applyAlignment="1">
      <alignment horizontal="left" vertical="center"/>
    </xf>
    <xf numFmtId="0" fontId="20" fillId="5" borderId="0" xfId="0" applyFont="1" applyFill="1" applyBorder="1"/>
    <xf numFmtId="0" fontId="29" fillId="3" borderId="0" xfId="0" applyFont="1" applyFill="1" applyBorder="1"/>
    <xf numFmtId="164" fontId="6" fillId="3" borderId="0" xfId="1" applyNumberFormat="1" applyFont="1" applyFill="1"/>
    <xf numFmtId="0" fontId="34" fillId="3" borderId="0" xfId="0" applyFont="1" applyFill="1"/>
    <xf numFmtId="167" fontId="0" fillId="3" borderId="0" xfId="0" applyNumberFormat="1" applyFill="1" applyBorder="1"/>
    <xf numFmtId="0" fontId="4" fillId="3" borderId="0" xfId="0" applyFont="1" applyFill="1" applyAlignment="1">
      <alignment vertical="center"/>
    </xf>
    <xf numFmtId="168" fontId="6" fillId="3" borderId="0" xfId="1" applyNumberFormat="1" applyFont="1" applyFill="1" applyBorder="1"/>
    <xf numFmtId="168" fontId="0" fillId="3" borderId="0" xfId="0" applyNumberFormat="1" applyFill="1" applyBorder="1"/>
    <xf numFmtId="168" fontId="0" fillId="0" borderId="0" xfId="0" applyNumberFormat="1" applyBorder="1"/>
    <xf numFmtId="168" fontId="0" fillId="3" borderId="0" xfId="0" applyNumberFormat="1" applyFill="1"/>
    <xf numFmtId="168" fontId="0" fillId="0" borderId="0" xfId="0" applyNumberFormat="1"/>
    <xf numFmtId="168" fontId="0" fillId="3" borderId="0" xfId="1" applyNumberFormat="1" applyFont="1" applyFill="1"/>
    <xf numFmtId="168" fontId="0" fillId="0" borderId="0" xfId="1" applyNumberFormat="1" applyFont="1" applyBorder="1"/>
    <xf numFmtId="0" fontId="38" fillId="3" borderId="0" xfId="0" applyFont="1" applyFill="1" applyAlignment="1">
      <alignment vertical="center"/>
    </xf>
    <xf numFmtId="0" fontId="36" fillId="4" borderId="33" xfId="0" applyFont="1" applyFill="1" applyBorder="1"/>
    <xf numFmtId="0" fontId="35" fillId="4" borderId="34" xfId="0" applyFont="1" applyFill="1" applyBorder="1"/>
    <xf numFmtId="0" fontId="35" fillId="4" borderId="35" xfId="0" applyFont="1" applyFill="1" applyBorder="1"/>
    <xf numFmtId="0" fontId="36" fillId="4" borderId="36" xfId="0" applyFont="1" applyFill="1" applyBorder="1"/>
    <xf numFmtId="0" fontId="36" fillId="4" borderId="37" xfId="0" applyFont="1" applyFill="1" applyBorder="1"/>
    <xf numFmtId="0" fontId="36" fillId="4" borderId="38" xfId="0" applyFont="1" applyFill="1" applyBorder="1"/>
    <xf numFmtId="0" fontId="36" fillId="4" borderId="39" xfId="0" applyFont="1" applyFill="1" applyBorder="1"/>
    <xf numFmtId="169" fontId="36" fillId="4" borderId="39" xfId="1" applyNumberFormat="1" applyFont="1" applyFill="1" applyBorder="1" applyAlignment="1">
      <alignment horizontal="center"/>
    </xf>
    <xf numFmtId="0" fontId="36" fillId="4" borderId="40" xfId="0" applyFont="1" applyFill="1" applyBorder="1"/>
    <xf numFmtId="0" fontId="0" fillId="0" borderId="0" xfId="0" applyAlignment="1">
      <alignment horizontal="left" vertical="center" indent="4"/>
    </xf>
    <xf numFmtId="0" fontId="22" fillId="0" borderId="0" xfId="0" applyFont="1"/>
    <xf numFmtId="0" fontId="0" fillId="5" borderId="0" xfId="0" applyFont="1" applyFill="1"/>
    <xf numFmtId="0" fontId="39" fillId="3" borderId="0" xfId="0" applyFont="1" applyFill="1" applyAlignment="1">
      <alignment vertical="top"/>
    </xf>
    <xf numFmtId="9" fontId="0" fillId="3" borderId="0" xfId="2" applyFont="1" applyFill="1"/>
    <xf numFmtId="9" fontId="0" fillId="3" borderId="0" xfId="0" applyNumberFormat="1" applyFill="1"/>
    <xf numFmtId="0" fontId="30" fillId="3" borderId="0" xfId="0" applyFont="1" applyFill="1"/>
    <xf numFmtId="168" fontId="30" fillId="3" borderId="0" xfId="0" applyNumberFormat="1" applyFont="1" applyFill="1" applyBorder="1"/>
    <xf numFmtId="0" fontId="30" fillId="3" borderId="0" xfId="0" applyFont="1" applyFill="1" applyBorder="1"/>
    <xf numFmtId="0" fontId="30" fillId="3" borderId="0" xfId="0" applyFont="1" applyFill="1" applyAlignment="1">
      <alignment wrapText="1"/>
    </xf>
    <xf numFmtId="168" fontId="30" fillId="3" borderId="0" xfId="0" applyNumberFormat="1" applyFont="1" applyFill="1"/>
    <xf numFmtId="0" fontId="30" fillId="3" borderId="0" xfId="0" applyFont="1" applyFill="1" applyAlignment="1"/>
    <xf numFmtId="9" fontId="42" fillId="4" borderId="0" xfId="2" applyFont="1" applyFill="1" applyBorder="1"/>
    <xf numFmtId="0" fontId="28" fillId="3" borderId="0" xfId="0" applyFont="1" applyFill="1"/>
    <xf numFmtId="0" fontId="49" fillId="3" borderId="24" xfId="0" applyFont="1" applyFill="1" applyBorder="1"/>
    <xf numFmtId="169" fontId="49" fillId="3" borderId="25" xfId="1" applyNumberFormat="1" applyFont="1" applyFill="1" applyBorder="1" applyAlignment="1">
      <alignment horizontal="center"/>
    </xf>
    <xf numFmtId="0" fontId="33" fillId="3" borderId="1" xfId="0" applyFont="1" applyFill="1" applyBorder="1"/>
    <xf numFmtId="169" fontId="33" fillId="3" borderId="26" xfId="1" applyNumberFormat="1" applyFont="1" applyFill="1" applyBorder="1" applyAlignment="1">
      <alignment horizontal="center"/>
    </xf>
    <xf numFmtId="0" fontId="33" fillId="3" borderId="7" xfId="0" applyFont="1" applyFill="1" applyBorder="1"/>
    <xf numFmtId="169" fontId="33" fillId="3" borderId="27" xfId="1" applyNumberFormat="1" applyFont="1" applyFill="1" applyBorder="1" applyAlignment="1">
      <alignment horizontal="center"/>
    </xf>
    <xf numFmtId="0" fontId="49" fillId="5" borderId="6" xfId="0" applyFont="1" applyFill="1" applyBorder="1"/>
    <xf numFmtId="169" fontId="49" fillId="5" borderId="28" xfId="1" applyNumberFormat="1" applyFont="1" applyFill="1" applyBorder="1" applyAlignment="1">
      <alignment horizontal="center"/>
    </xf>
    <xf numFmtId="0" fontId="33" fillId="5" borderId="1" xfId="0" applyFont="1" applyFill="1" applyBorder="1"/>
    <xf numFmtId="169" fontId="33" fillId="5" borderId="26" xfId="1" applyNumberFormat="1" applyFont="1" applyFill="1" applyBorder="1" applyAlignment="1">
      <alignment horizontal="center"/>
    </xf>
    <xf numFmtId="0" fontId="33" fillId="5" borderId="7" xfId="0" applyFont="1" applyFill="1" applyBorder="1"/>
    <xf numFmtId="169" fontId="33" fillId="5" borderId="27" xfId="1" applyNumberFormat="1" applyFont="1" applyFill="1" applyBorder="1" applyAlignment="1">
      <alignment horizontal="center"/>
    </xf>
    <xf numFmtId="0" fontId="49" fillId="3" borderId="6" xfId="0" applyFont="1" applyFill="1" applyBorder="1"/>
    <xf numFmtId="169" fontId="49" fillId="3" borderId="28" xfId="1" applyNumberFormat="1" applyFont="1" applyFill="1" applyBorder="1" applyAlignment="1">
      <alignment horizontal="center"/>
    </xf>
    <xf numFmtId="169" fontId="50" fillId="3" borderId="28" xfId="1" applyNumberFormat="1" applyFont="1" applyFill="1" applyBorder="1" applyAlignment="1">
      <alignment horizontal="center"/>
    </xf>
    <xf numFmtId="0" fontId="49" fillId="5" borderId="6" xfId="0" applyFont="1" applyFill="1" applyBorder="1" applyAlignment="1">
      <alignment vertical="center"/>
    </xf>
    <xf numFmtId="169" fontId="49" fillId="5" borderId="28" xfId="1" applyNumberFormat="1" applyFont="1" applyFill="1" applyBorder="1" applyAlignment="1">
      <alignment horizontal="center" vertical="center"/>
    </xf>
    <xf numFmtId="0" fontId="33" fillId="5" borderId="1" xfId="0" applyFont="1" applyFill="1" applyBorder="1" applyAlignment="1">
      <alignment vertical="center"/>
    </xf>
    <xf numFmtId="169" fontId="33" fillId="5" borderId="26" xfId="1" applyNumberFormat="1" applyFont="1" applyFill="1" applyBorder="1" applyAlignment="1">
      <alignment horizontal="center" vertical="center"/>
    </xf>
    <xf numFmtId="0" fontId="33" fillId="5" borderId="7" xfId="0" applyFont="1" applyFill="1" applyBorder="1" applyAlignment="1">
      <alignment vertical="center"/>
    </xf>
    <xf numFmtId="169" fontId="33" fillId="5" borderId="27" xfId="1" applyNumberFormat="1" applyFont="1" applyFill="1" applyBorder="1" applyAlignment="1">
      <alignment horizontal="center" vertical="center"/>
    </xf>
    <xf numFmtId="169" fontId="47" fillId="3" borderId="26" xfId="1" applyNumberFormat="1" applyFont="1" applyFill="1" applyBorder="1" applyAlignment="1">
      <alignment horizontal="center"/>
    </xf>
    <xf numFmtId="169" fontId="33" fillId="5" borderId="28" xfId="1" applyNumberFormat="1" applyFont="1" applyFill="1" applyBorder="1" applyAlignment="1">
      <alignment horizontal="center"/>
    </xf>
    <xf numFmtId="0" fontId="49" fillId="5" borderId="6" xfId="0" applyFont="1" applyFill="1" applyBorder="1" applyAlignment="1">
      <alignment wrapText="1"/>
    </xf>
    <xf numFmtId="169" fontId="33" fillId="5" borderId="28" xfId="1" applyNumberFormat="1" applyFont="1" applyFill="1" applyBorder="1" applyAlignment="1">
      <alignment horizontal="center" vertical="center"/>
    </xf>
    <xf numFmtId="169" fontId="49" fillId="3" borderId="26" xfId="1" applyNumberFormat="1" applyFont="1" applyFill="1" applyBorder="1" applyAlignment="1">
      <alignment horizontal="center"/>
    </xf>
    <xf numFmtId="0" fontId="43" fillId="4" borderId="34" xfId="0" applyFont="1" applyFill="1" applyBorder="1"/>
    <xf numFmtId="169" fontId="43" fillId="4" borderId="34" xfId="1" applyNumberFormat="1" applyFont="1" applyFill="1" applyBorder="1" applyAlignment="1">
      <alignment horizontal="center"/>
    </xf>
    <xf numFmtId="0" fontId="44" fillId="4" borderId="0" xfId="0" applyFont="1" applyFill="1" applyBorder="1"/>
    <xf numFmtId="169" fontId="44" fillId="4" borderId="0" xfId="1" applyNumberFormat="1" applyFont="1" applyFill="1" applyBorder="1" applyAlignment="1">
      <alignment horizontal="center"/>
    </xf>
    <xf numFmtId="0" fontId="53" fillId="3" borderId="0" xfId="0" applyFont="1" applyFill="1" applyAlignment="1">
      <alignment vertical="top"/>
    </xf>
    <xf numFmtId="0" fontId="53" fillId="3" borderId="0" xfId="0" applyFont="1" applyFill="1" applyBorder="1"/>
    <xf numFmtId="0" fontId="53" fillId="3" borderId="0" xfId="0" applyFont="1" applyFill="1" applyBorder="1" applyAlignment="1"/>
    <xf numFmtId="0" fontId="53" fillId="3" borderId="0" xfId="0" applyFont="1" applyFill="1" applyBorder="1" applyAlignment="1">
      <alignment vertical="center"/>
    </xf>
    <xf numFmtId="0" fontId="53" fillId="3" borderId="0" xfId="0" applyFont="1" applyFill="1" applyAlignment="1">
      <alignment vertical="center"/>
    </xf>
    <xf numFmtId="0" fontId="52" fillId="3" borderId="0" xfId="0" applyFont="1" applyFill="1" applyAlignment="1">
      <alignment vertical="top" wrapText="1"/>
    </xf>
    <xf numFmtId="0" fontId="43" fillId="4" borderId="9" xfId="0" applyFont="1" applyFill="1" applyBorder="1" applyAlignment="1">
      <alignment horizontal="center" vertical="center" wrapText="1"/>
    </xf>
    <xf numFmtId="0" fontId="45" fillId="4" borderId="10" xfId="0" applyFont="1" applyFill="1" applyBorder="1" applyAlignment="1">
      <alignment horizontal="center" wrapText="1"/>
    </xf>
    <xf numFmtId="168" fontId="43" fillId="4" borderId="9" xfId="0" applyNumberFormat="1" applyFont="1" applyFill="1" applyBorder="1" applyAlignment="1">
      <alignment horizontal="center" vertical="center" wrapText="1"/>
    </xf>
    <xf numFmtId="168" fontId="45" fillId="4" borderId="11" xfId="0" applyNumberFormat="1" applyFont="1" applyFill="1" applyBorder="1" applyAlignment="1">
      <alignment wrapText="1"/>
    </xf>
    <xf numFmtId="0" fontId="45" fillId="4" borderId="11" xfId="0" applyFont="1" applyFill="1" applyBorder="1" applyAlignment="1">
      <alignment wrapText="1"/>
    </xf>
    <xf numFmtId="0" fontId="33" fillId="3" borderId="28"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3" borderId="27" xfId="0" applyFont="1" applyFill="1" applyBorder="1" applyAlignment="1">
      <alignment horizontal="center" vertical="center" wrapText="1"/>
    </xf>
    <xf numFmtId="0" fontId="33" fillId="5" borderId="2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27" xfId="0" applyFont="1" applyFill="1" applyBorder="1" applyAlignment="1">
      <alignment horizontal="center" vertical="center" wrapText="1"/>
    </xf>
    <xf numFmtId="0" fontId="51" fillId="3" borderId="28" xfId="0" applyFont="1" applyFill="1" applyBorder="1" applyAlignment="1">
      <alignment horizontal="center" vertical="center" wrapText="1"/>
    </xf>
    <xf numFmtId="0" fontId="51" fillId="3" borderId="26" xfId="0" applyFont="1" applyFill="1" applyBorder="1" applyAlignment="1">
      <alignment horizontal="center" vertical="center" wrapText="1"/>
    </xf>
    <xf numFmtId="0" fontId="51" fillId="3" borderId="27" xfId="0" applyFont="1" applyFill="1" applyBorder="1" applyAlignment="1">
      <alignment horizontal="center" vertical="center" wrapText="1"/>
    </xf>
    <xf numFmtId="0" fontId="51" fillId="5" borderId="28" xfId="0" applyFont="1" applyFill="1" applyBorder="1" applyAlignment="1">
      <alignment horizontal="center" vertical="center" wrapText="1"/>
    </xf>
    <xf numFmtId="0" fontId="51" fillId="5" borderId="26" xfId="0" applyFont="1" applyFill="1" applyBorder="1" applyAlignment="1">
      <alignment horizontal="center" vertical="center" wrapText="1"/>
    </xf>
    <xf numFmtId="0" fontId="51" fillId="5" borderId="27" xfId="0" applyFont="1" applyFill="1" applyBorder="1" applyAlignment="1">
      <alignment horizontal="center" vertical="center" wrapText="1"/>
    </xf>
    <xf numFmtId="0" fontId="43" fillId="4" borderId="17" xfId="0" applyFont="1" applyFill="1" applyBorder="1" applyAlignment="1">
      <alignment horizontal="center" vertical="center" wrapText="1"/>
    </xf>
    <xf numFmtId="0" fontId="45" fillId="4" borderId="19" xfId="0" applyFont="1" applyFill="1" applyBorder="1" applyAlignment="1">
      <alignment wrapText="1"/>
    </xf>
    <xf numFmtId="0" fontId="33" fillId="3" borderId="25" xfId="0" applyFont="1" applyFill="1" applyBorder="1" applyAlignment="1">
      <alignment horizontal="center" vertical="center" wrapText="1"/>
    </xf>
    <xf numFmtId="0" fontId="33" fillId="3" borderId="26" xfId="0" applyFont="1" applyFill="1" applyBorder="1" applyAlignment="1">
      <alignment vertical="center" wrapText="1"/>
    </xf>
    <xf numFmtId="0" fontId="33" fillId="3" borderId="27" xfId="0" applyFont="1" applyFill="1" applyBorder="1" applyAlignment="1">
      <alignment vertical="center" wrapText="1"/>
    </xf>
    <xf numFmtId="0" fontId="33" fillId="5" borderId="26" xfId="0" applyFont="1" applyFill="1" applyBorder="1" applyAlignment="1">
      <alignment vertical="center" wrapText="1"/>
    </xf>
    <xf numFmtId="0" fontId="33" fillId="5" borderId="27" xfId="0" applyFont="1" applyFill="1" applyBorder="1" applyAlignment="1">
      <alignment vertical="center" wrapText="1"/>
    </xf>
    <xf numFmtId="0" fontId="46" fillId="5" borderId="23" xfId="0" applyFont="1" applyFill="1" applyBorder="1" applyAlignment="1">
      <alignment horizontal="justify" vertical="center" wrapText="1"/>
    </xf>
    <xf numFmtId="0" fontId="33" fillId="5" borderId="21" xfId="0" applyFont="1" applyFill="1" applyBorder="1" applyAlignment="1">
      <alignment horizontal="justify" vertical="center" wrapText="1"/>
    </xf>
    <xf numFmtId="0" fontId="33" fillId="5" borderId="5" xfId="0" applyFont="1" applyFill="1" applyBorder="1" applyAlignment="1">
      <alignment horizontal="justify" vertical="center" wrapText="1"/>
    </xf>
    <xf numFmtId="0" fontId="33" fillId="5" borderId="29" xfId="0" applyFont="1" applyFill="1" applyBorder="1" applyAlignment="1">
      <alignment horizontal="center" vertical="center" wrapText="1"/>
    </xf>
    <xf numFmtId="0" fontId="33" fillId="3" borderId="23" xfId="0" applyFont="1" applyFill="1" applyBorder="1" applyAlignment="1">
      <alignment horizontal="justify" vertical="center" wrapText="1"/>
    </xf>
    <xf numFmtId="0" fontId="33" fillId="3" borderId="21" xfId="0" applyFont="1" applyFill="1" applyBorder="1" applyAlignment="1">
      <alignment horizontal="justify" vertical="center" wrapText="1"/>
    </xf>
    <xf numFmtId="0" fontId="33" fillId="3" borderId="5" xfId="0" applyFont="1" applyFill="1" applyBorder="1" applyAlignment="1">
      <alignment horizontal="justify" vertical="center" wrapText="1"/>
    </xf>
    <xf numFmtId="0" fontId="33" fillId="5" borderId="23" xfId="0" applyFont="1" applyFill="1" applyBorder="1" applyAlignment="1">
      <alignment horizontal="justify" vertical="center" wrapText="1"/>
    </xf>
    <xf numFmtId="0" fontId="46" fillId="3" borderId="23" xfId="0" applyFont="1" applyFill="1" applyBorder="1" applyAlignment="1">
      <alignment horizontal="justify" vertical="center" wrapText="1"/>
    </xf>
    <xf numFmtId="0" fontId="48" fillId="3" borderId="23" xfId="0" applyFont="1" applyFill="1" applyBorder="1" applyAlignment="1">
      <alignment horizontal="justify" vertical="center" wrapText="1"/>
    </xf>
    <xf numFmtId="0" fontId="33" fillId="3" borderId="21" xfId="0" applyFont="1" applyFill="1" applyBorder="1" applyAlignment="1">
      <alignment horizontal="justify" wrapText="1"/>
    </xf>
    <xf numFmtId="0" fontId="43" fillId="6" borderId="22" xfId="0" applyFont="1" applyFill="1" applyBorder="1" applyAlignment="1">
      <alignment horizontal="center" vertical="center" textRotation="89"/>
    </xf>
    <xf numFmtId="0" fontId="44" fillId="6" borderId="22" xfId="0" applyFont="1" applyFill="1" applyBorder="1" applyAlignment="1">
      <alignment horizontal="center" vertical="center" textRotation="89"/>
    </xf>
    <xf numFmtId="0" fontId="43" fillId="8" borderId="22" xfId="0" applyFont="1" applyFill="1" applyBorder="1" applyAlignment="1">
      <alignment horizontal="center" vertical="center" textRotation="90"/>
    </xf>
    <xf numFmtId="0" fontId="44" fillId="8" borderId="22" xfId="0" applyFont="1" applyFill="1" applyBorder="1" applyAlignment="1">
      <alignment horizontal="center" vertical="center" textRotation="90"/>
    </xf>
    <xf numFmtId="0" fontId="44" fillId="8" borderId="41" xfId="0" applyFont="1" applyFill="1" applyBorder="1" applyAlignment="1">
      <alignment horizontal="center" vertical="center" textRotation="90"/>
    </xf>
    <xf numFmtId="0" fontId="40" fillId="4" borderId="12" xfId="0" applyFont="1" applyFill="1" applyBorder="1" applyAlignment="1">
      <alignment horizontal="center" vertical="center" wrapText="1"/>
    </xf>
    <xf numFmtId="0" fontId="41" fillId="0" borderId="4" xfId="0" applyFont="1" applyBorder="1" applyAlignment="1"/>
    <xf numFmtId="0" fontId="41" fillId="0" borderId="13" xfId="0" applyFont="1" applyBorder="1" applyAlignment="1"/>
    <xf numFmtId="0" fontId="41" fillId="0" borderId="14" xfId="0" applyFont="1" applyBorder="1" applyAlignment="1"/>
    <xf numFmtId="0" fontId="41" fillId="0" borderId="8" xfId="0" applyFont="1" applyBorder="1" applyAlignment="1"/>
    <xf numFmtId="0" fontId="41" fillId="0" borderId="15" xfId="0" applyFont="1" applyBorder="1" applyAlignment="1"/>
    <xf numFmtId="0" fontId="37" fillId="4" borderId="16" xfId="0" applyFont="1" applyFill="1" applyBorder="1" applyAlignment="1">
      <alignment horizontal="center" textRotation="90"/>
    </xf>
    <xf numFmtId="0" fontId="37" fillId="0" borderId="18" xfId="0" applyFont="1" applyBorder="1" applyAlignment="1">
      <alignment horizontal="center" textRotation="90"/>
    </xf>
    <xf numFmtId="0" fontId="43" fillId="7" borderId="20" xfId="0" applyFont="1" applyFill="1" applyBorder="1" applyAlignment="1">
      <alignment horizontal="center" vertical="center" textRotation="90"/>
    </xf>
    <xf numFmtId="0" fontId="45" fillId="0" borderId="22" xfId="0" applyFont="1" applyBorder="1" applyAlignment="1">
      <alignment horizontal="center" vertical="center" textRotation="90"/>
    </xf>
    <xf numFmtId="0" fontId="33" fillId="3" borderId="30" xfId="0" applyFont="1" applyFill="1" applyBorder="1" applyAlignment="1">
      <alignment horizontal="justify" vertical="center" wrapText="1"/>
    </xf>
    <xf numFmtId="0" fontId="33" fillId="3" borderId="31" xfId="0" applyFont="1" applyFill="1" applyBorder="1" applyAlignment="1">
      <alignment horizontal="justify" wrapText="1"/>
    </xf>
    <xf numFmtId="0" fontId="33" fillId="3" borderId="32" xfId="0" applyFont="1" applyFill="1" applyBorder="1" applyAlignment="1">
      <alignment horizontal="justify" wrapText="1"/>
    </xf>
    <xf numFmtId="0" fontId="47" fillId="3" borderId="23" xfId="0" applyFont="1" applyFill="1" applyBorder="1" applyAlignment="1">
      <alignment horizontal="justify" vertical="center" wrapText="1"/>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61"/>
  <sheetViews>
    <sheetView tabSelected="1" zoomScale="55" zoomScaleNormal="55" zoomScalePageLayoutView="85" workbookViewId="0">
      <selection activeCell="G9" sqref="G9:G12"/>
    </sheetView>
  </sheetViews>
  <sheetFormatPr defaultRowHeight="15" x14ac:dyDescent="0.25"/>
  <cols>
    <col min="1" max="1" width="9.28515625" style="21" customWidth="1"/>
    <col min="2" max="2" width="8.28515625" style="21" customWidth="1"/>
    <col min="3" max="3" width="8.7109375" style="21" customWidth="1"/>
    <col min="4" max="4" width="85.42578125" customWidth="1"/>
    <col min="5" max="5" width="27.28515625" style="98" customWidth="1"/>
    <col min="6" max="6" width="38.5703125" customWidth="1"/>
    <col min="7" max="7" width="179.42578125" customWidth="1"/>
    <col min="8" max="8" width="4.85546875" style="21" customWidth="1"/>
    <col min="9" max="9" width="10.85546875" style="8" customWidth="1"/>
    <col min="10" max="10" width="8.140625" customWidth="1"/>
    <col min="11" max="11" width="14" customWidth="1"/>
    <col min="12" max="12" width="15" style="3" customWidth="1"/>
    <col min="13" max="14" width="15" customWidth="1"/>
    <col min="15" max="15" width="11.42578125" customWidth="1"/>
    <col min="18" max="18" width="16.5703125" customWidth="1"/>
    <col min="19" max="19" width="15" customWidth="1"/>
    <col min="20" max="20" width="10" customWidth="1"/>
    <col min="21" max="21" width="15.42578125" customWidth="1"/>
  </cols>
  <sheetData>
    <row r="1" spans="1:21" ht="68.099999999999994" customHeight="1" x14ac:dyDescent="0.25">
      <c r="C1" s="201" t="s">
        <v>65</v>
      </c>
      <c r="D1" s="202"/>
      <c r="E1" s="202"/>
      <c r="F1" s="202"/>
      <c r="G1" s="203"/>
      <c r="I1" s="21"/>
    </row>
    <row r="2" spans="1:21" ht="68.099999999999994" customHeight="1" x14ac:dyDescent="0.25">
      <c r="C2" s="204"/>
      <c r="D2" s="205"/>
      <c r="E2" s="205"/>
      <c r="F2" s="205"/>
      <c r="G2" s="206"/>
      <c r="H2" s="48"/>
      <c r="I2" s="80"/>
      <c r="J2" s="55"/>
    </row>
    <row r="3" spans="1:21" ht="14.45" customHeight="1" x14ac:dyDescent="0.25">
      <c r="C3" s="207" t="s">
        <v>63</v>
      </c>
      <c r="D3" s="161" t="s">
        <v>8</v>
      </c>
      <c r="E3" s="163" t="s">
        <v>89</v>
      </c>
      <c r="F3" s="161" t="s">
        <v>88</v>
      </c>
      <c r="G3" s="178" t="s">
        <v>38</v>
      </c>
      <c r="H3" s="19"/>
      <c r="I3" s="40"/>
      <c r="J3" s="6"/>
      <c r="K3" s="6"/>
      <c r="P3" s="4"/>
    </row>
    <row r="4" spans="1:21" s="47" customFormat="1" ht="86.45" customHeight="1" x14ac:dyDescent="0.25">
      <c r="A4" s="124"/>
      <c r="B4" s="124"/>
      <c r="C4" s="208"/>
      <c r="D4" s="162"/>
      <c r="E4" s="164"/>
      <c r="F4" s="165"/>
      <c r="G4" s="179"/>
      <c r="H4" s="49"/>
      <c r="I4" s="44"/>
      <c r="J4" s="43"/>
      <c r="K4" s="43"/>
      <c r="L4" s="43"/>
      <c r="M4" s="43"/>
      <c r="N4" s="43"/>
      <c r="O4" s="45"/>
      <c r="P4" s="46"/>
      <c r="Q4" s="43"/>
      <c r="R4" s="43"/>
      <c r="S4" s="43"/>
      <c r="T4" s="43"/>
      <c r="U4" s="43"/>
    </row>
    <row r="5" spans="1:21" s="58" customFormat="1" ht="21.95" customHeight="1" x14ac:dyDescent="0.35">
      <c r="A5" s="11"/>
      <c r="B5" s="11"/>
      <c r="C5" s="209" t="s">
        <v>91</v>
      </c>
      <c r="D5" s="125" t="s">
        <v>28</v>
      </c>
      <c r="E5" s="126">
        <f>+E6+E7+E8</f>
        <v>9.0814699999999995</v>
      </c>
      <c r="F5" s="180" t="s">
        <v>9</v>
      </c>
      <c r="G5" s="211" t="s">
        <v>53</v>
      </c>
      <c r="H5" s="59"/>
      <c r="I5" s="60"/>
      <c r="J5" s="59"/>
      <c r="K5" s="59"/>
      <c r="L5" s="61"/>
      <c r="M5" s="62"/>
      <c r="T5" s="59"/>
    </row>
    <row r="6" spans="1:21" s="63" customFormat="1" ht="21.95" customHeight="1" x14ac:dyDescent="0.35">
      <c r="A6" s="14"/>
      <c r="B6" s="14"/>
      <c r="C6" s="210"/>
      <c r="D6" s="127" t="s">
        <v>10</v>
      </c>
      <c r="E6" s="128">
        <v>9.0814699999999995</v>
      </c>
      <c r="F6" s="167"/>
      <c r="G6" s="212"/>
      <c r="I6" s="87"/>
      <c r="K6" s="65"/>
      <c r="L6" s="66"/>
      <c r="M6" s="62"/>
      <c r="T6" s="65"/>
    </row>
    <row r="7" spans="1:21" s="63" customFormat="1" ht="21.95" customHeight="1" x14ac:dyDescent="0.35">
      <c r="A7" s="14"/>
      <c r="B7" s="14"/>
      <c r="C7" s="210"/>
      <c r="D7" s="127" t="s">
        <v>11</v>
      </c>
      <c r="E7" s="128">
        <v>0</v>
      </c>
      <c r="F7" s="167"/>
      <c r="G7" s="212"/>
      <c r="I7" s="88"/>
      <c r="K7" s="65"/>
      <c r="L7" s="66"/>
      <c r="M7" s="62"/>
      <c r="T7" s="65"/>
    </row>
    <row r="8" spans="1:21" s="63" customFormat="1" ht="21.95" customHeight="1" x14ac:dyDescent="0.35">
      <c r="A8" s="14"/>
      <c r="B8" s="14"/>
      <c r="C8" s="210"/>
      <c r="D8" s="129" t="s">
        <v>12</v>
      </c>
      <c r="E8" s="130">
        <v>0</v>
      </c>
      <c r="F8" s="168"/>
      <c r="G8" s="213"/>
      <c r="I8" s="87"/>
      <c r="K8" s="65"/>
      <c r="L8" s="66"/>
      <c r="T8" s="65"/>
    </row>
    <row r="9" spans="1:21" s="11" customFormat="1" ht="21.95" customHeight="1" x14ac:dyDescent="0.35">
      <c r="C9" s="210"/>
      <c r="D9" s="131" t="s">
        <v>0</v>
      </c>
      <c r="E9" s="132">
        <f>+E10+E11+E12</f>
        <v>3.5773839999999999</v>
      </c>
      <c r="F9" s="169" t="s">
        <v>9</v>
      </c>
      <c r="G9" s="192" t="s">
        <v>29</v>
      </c>
      <c r="H9" s="12"/>
      <c r="I9" s="38"/>
      <c r="J9" s="12"/>
      <c r="K9" s="12"/>
      <c r="L9" s="13"/>
      <c r="T9" s="12"/>
    </row>
    <row r="10" spans="1:21" s="14" customFormat="1" ht="21.95" customHeight="1" x14ac:dyDescent="0.35">
      <c r="C10" s="210"/>
      <c r="D10" s="133" t="s">
        <v>10</v>
      </c>
      <c r="E10" s="134">
        <v>3.5773839999999999</v>
      </c>
      <c r="F10" s="170"/>
      <c r="G10" s="186"/>
      <c r="H10" s="15"/>
      <c r="I10" s="39"/>
      <c r="J10" s="15"/>
      <c r="K10" s="15"/>
      <c r="L10" s="16"/>
      <c r="T10" s="15"/>
    </row>
    <row r="11" spans="1:21" s="14" customFormat="1" ht="21.95" customHeight="1" x14ac:dyDescent="0.35">
      <c r="C11" s="210"/>
      <c r="D11" s="133" t="s">
        <v>11</v>
      </c>
      <c r="E11" s="134">
        <v>0</v>
      </c>
      <c r="F11" s="170"/>
      <c r="G11" s="186"/>
      <c r="I11" s="39"/>
      <c r="L11" s="17"/>
      <c r="U11" s="18"/>
    </row>
    <row r="12" spans="1:21" s="14" customFormat="1" ht="21.95" customHeight="1" x14ac:dyDescent="0.35">
      <c r="C12" s="210"/>
      <c r="D12" s="135" t="s">
        <v>12</v>
      </c>
      <c r="E12" s="136">
        <v>0</v>
      </c>
      <c r="F12" s="171"/>
      <c r="G12" s="187"/>
      <c r="I12" s="39"/>
      <c r="L12" s="17"/>
    </row>
    <row r="13" spans="1:21" s="58" customFormat="1" ht="21.95" customHeight="1" x14ac:dyDescent="0.35">
      <c r="A13" s="11"/>
      <c r="B13" s="11"/>
      <c r="C13" s="210"/>
      <c r="D13" s="137" t="s">
        <v>13</v>
      </c>
      <c r="E13" s="138">
        <f>+E14+E15+E16</f>
        <v>0.90900000000000003</v>
      </c>
      <c r="F13" s="166" t="s">
        <v>9</v>
      </c>
      <c r="G13" s="193" t="s">
        <v>39</v>
      </c>
      <c r="I13" s="60"/>
      <c r="L13" s="67"/>
    </row>
    <row r="14" spans="1:21" s="63" customFormat="1" ht="21.95" customHeight="1" x14ac:dyDescent="0.35">
      <c r="A14" s="14"/>
      <c r="B14" s="14"/>
      <c r="C14" s="210"/>
      <c r="D14" s="127" t="s">
        <v>10</v>
      </c>
      <c r="E14" s="128">
        <v>0.90900000000000003</v>
      </c>
      <c r="F14" s="167"/>
      <c r="G14" s="190"/>
      <c r="H14" s="65"/>
      <c r="I14" s="64"/>
      <c r="J14" s="65"/>
      <c r="K14" s="65"/>
      <c r="L14" s="68"/>
    </row>
    <row r="15" spans="1:21" s="63" customFormat="1" ht="21.95" customHeight="1" x14ac:dyDescent="0.35">
      <c r="A15" s="14"/>
      <c r="B15" s="14"/>
      <c r="C15" s="210"/>
      <c r="D15" s="127" t="s">
        <v>11</v>
      </c>
      <c r="E15" s="128">
        <v>0</v>
      </c>
      <c r="F15" s="167"/>
      <c r="G15" s="190"/>
      <c r="I15" s="64"/>
      <c r="L15" s="69"/>
    </row>
    <row r="16" spans="1:21" s="63" customFormat="1" ht="21.95" customHeight="1" x14ac:dyDescent="0.35">
      <c r="A16" s="14"/>
      <c r="B16" s="14"/>
      <c r="C16" s="210"/>
      <c r="D16" s="129" t="s">
        <v>12</v>
      </c>
      <c r="E16" s="130">
        <v>0</v>
      </c>
      <c r="F16" s="168"/>
      <c r="G16" s="191"/>
      <c r="I16" s="64"/>
      <c r="L16" s="66"/>
    </row>
    <row r="17" spans="1:19" s="11" customFormat="1" ht="21.95" customHeight="1" x14ac:dyDescent="0.35">
      <c r="C17" s="210"/>
      <c r="D17" s="131" t="s">
        <v>21</v>
      </c>
      <c r="E17" s="132">
        <f>+E18+E19+E20</f>
        <v>2.7834810000000001</v>
      </c>
      <c r="F17" s="169" t="s">
        <v>9</v>
      </c>
      <c r="G17" s="192" t="s">
        <v>57</v>
      </c>
      <c r="H17" s="12"/>
      <c r="I17" s="38"/>
      <c r="J17" s="12"/>
      <c r="K17" s="12"/>
      <c r="L17" s="19"/>
      <c r="M17" s="20"/>
      <c r="N17" s="20"/>
      <c r="S17" s="20"/>
    </row>
    <row r="18" spans="1:19" s="11" customFormat="1" ht="21.95" customHeight="1" x14ac:dyDescent="0.35">
      <c r="C18" s="210"/>
      <c r="D18" s="133" t="s">
        <v>10</v>
      </c>
      <c r="E18" s="134">
        <v>2.7834810000000001</v>
      </c>
      <c r="F18" s="170"/>
      <c r="G18" s="186"/>
      <c r="H18" s="12"/>
      <c r="I18" s="38"/>
      <c r="J18" s="12"/>
      <c r="K18" s="12"/>
      <c r="L18" s="19"/>
      <c r="M18" s="20"/>
      <c r="N18" s="20"/>
      <c r="R18" s="21"/>
      <c r="S18" s="20"/>
    </row>
    <row r="19" spans="1:19" s="11" customFormat="1" ht="21.95" customHeight="1" x14ac:dyDescent="0.35">
      <c r="C19" s="210"/>
      <c r="D19" s="133" t="s">
        <v>11</v>
      </c>
      <c r="E19" s="134">
        <v>0</v>
      </c>
      <c r="F19" s="170"/>
      <c r="G19" s="186"/>
      <c r="H19" s="12"/>
      <c r="I19" s="38"/>
      <c r="J19" s="12"/>
      <c r="K19" s="22"/>
      <c r="L19" s="19"/>
      <c r="M19" s="20"/>
      <c r="N19" s="20"/>
      <c r="S19" s="20"/>
    </row>
    <row r="20" spans="1:19" s="11" customFormat="1" ht="21.95" customHeight="1" x14ac:dyDescent="0.35">
      <c r="C20" s="210"/>
      <c r="D20" s="135" t="s">
        <v>12</v>
      </c>
      <c r="E20" s="136">
        <v>0</v>
      </c>
      <c r="F20" s="171"/>
      <c r="G20" s="187"/>
      <c r="H20" s="12"/>
      <c r="I20" s="38"/>
      <c r="J20" s="12"/>
      <c r="K20" s="12"/>
      <c r="L20" s="19"/>
      <c r="M20" s="20"/>
      <c r="N20" s="20"/>
      <c r="S20" s="20"/>
    </row>
    <row r="21" spans="1:19" s="11" customFormat="1" ht="21.95" customHeight="1" x14ac:dyDescent="0.35">
      <c r="C21" s="210"/>
      <c r="D21" s="137" t="s">
        <v>20</v>
      </c>
      <c r="E21" s="138">
        <f>+E22+E23+E24</f>
        <v>0.10342800000000001</v>
      </c>
      <c r="F21" s="166" t="s">
        <v>9</v>
      </c>
      <c r="G21" s="189" t="s">
        <v>56</v>
      </c>
      <c r="H21" s="12"/>
      <c r="I21" s="38"/>
      <c r="J21" s="12"/>
      <c r="K21" s="12"/>
      <c r="L21" s="19"/>
      <c r="M21" s="23"/>
    </row>
    <row r="22" spans="1:19" s="14" customFormat="1" ht="21.95" customHeight="1" x14ac:dyDescent="0.35">
      <c r="C22" s="210"/>
      <c r="D22" s="127" t="s">
        <v>10</v>
      </c>
      <c r="E22" s="128">
        <v>0.10342800000000001</v>
      </c>
      <c r="F22" s="181"/>
      <c r="G22" s="190"/>
      <c r="H22" s="15"/>
      <c r="I22" s="39"/>
      <c r="J22" s="15"/>
      <c r="K22" s="15"/>
      <c r="L22" s="17"/>
    </row>
    <row r="23" spans="1:19" s="14" customFormat="1" ht="21.95" customHeight="1" x14ac:dyDescent="0.35">
      <c r="C23" s="210"/>
      <c r="D23" s="127" t="s">
        <v>11</v>
      </c>
      <c r="E23" s="128">
        <v>0</v>
      </c>
      <c r="F23" s="181"/>
      <c r="G23" s="190"/>
      <c r="H23" s="15"/>
      <c r="I23" s="39"/>
      <c r="J23" s="15"/>
      <c r="K23" s="15"/>
      <c r="L23" s="17"/>
    </row>
    <row r="24" spans="1:19" s="14" customFormat="1" ht="21.95" customHeight="1" x14ac:dyDescent="0.35">
      <c r="C24" s="210"/>
      <c r="D24" s="129" t="s">
        <v>12</v>
      </c>
      <c r="E24" s="130">
        <v>0</v>
      </c>
      <c r="F24" s="182"/>
      <c r="G24" s="191"/>
      <c r="H24" s="15"/>
      <c r="I24" s="39"/>
      <c r="J24" s="15"/>
      <c r="K24" s="15"/>
      <c r="L24" s="17"/>
    </row>
    <row r="25" spans="1:19" s="58" customFormat="1" ht="21.95" customHeight="1" x14ac:dyDescent="0.35">
      <c r="A25" s="11"/>
      <c r="B25" s="11"/>
      <c r="C25" s="210"/>
      <c r="D25" s="131" t="s">
        <v>22</v>
      </c>
      <c r="E25" s="132">
        <f>+E26+E27+E28</f>
        <v>1.2440640000000001</v>
      </c>
      <c r="F25" s="169" t="s">
        <v>9</v>
      </c>
      <c r="G25" s="192" t="s">
        <v>44</v>
      </c>
      <c r="H25" s="59"/>
      <c r="I25" s="60"/>
      <c r="J25" s="59"/>
      <c r="K25" s="59"/>
      <c r="L25" s="70"/>
    </row>
    <row r="26" spans="1:19" s="63" customFormat="1" ht="21.95" customHeight="1" x14ac:dyDescent="0.35">
      <c r="A26" s="14"/>
      <c r="B26" s="14"/>
      <c r="C26" s="210"/>
      <c r="D26" s="133" t="s">
        <v>10</v>
      </c>
      <c r="E26" s="134">
        <v>1.2440640000000001</v>
      </c>
      <c r="F26" s="183"/>
      <c r="G26" s="186"/>
      <c r="H26" s="65"/>
      <c r="I26" s="64"/>
      <c r="J26" s="65"/>
      <c r="K26" s="65"/>
      <c r="L26" s="71"/>
    </row>
    <row r="27" spans="1:19" s="63" customFormat="1" ht="21.95" customHeight="1" x14ac:dyDescent="0.35">
      <c r="A27" s="14"/>
      <c r="B27" s="14"/>
      <c r="C27" s="210"/>
      <c r="D27" s="133" t="s">
        <v>11</v>
      </c>
      <c r="E27" s="134">
        <v>0</v>
      </c>
      <c r="F27" s="183"/>
      <c r="G27" s="186"/>
      <c r="H27" s="65"/>
      <c r="I27" s="64"/>
      <c r="J27" s="65"/>
      <c r="K27" s="65"/>
      <c r="L27" s="66"/>
    </row>
    <row r="28" spans="1:19" s="63" customFormat="1" ht="21.95" customHeight="1" x14ac:dyDescent="0.35">
      <c r="A28" s="14"/>
      <c r="B28" s="14"/>
      <c r="C28" s="210"/>
      <c r="D28" s="135" t="s">
        <v>12</v>
      </c>
      <c r="E28" s="136">
        <v>0</v>
      </c>
      <c r="F28" s="184"/>
      <c r="G28" s="187"/>
      <c r="H28" s="65"/>
      <c r="I28" s="64"/>
      <c r="J28" s="65"/>
      <c r="K28" s="65"/>
      <c r="L28" s="72"/>
    </row>
    <row r="29" spans="1:19" s="11" customFormat="1" ht="21.95" customHeight="1" x14ac:dyDescent="0.35">
      <c r="C29" s="210"/>
      <c r="D29" s="137" t="s">
        <v>23</v>
      </c>
      <c r="E29" s="139">
        <f>+E30+E31+E32</f>
        <v>3.3115359999999998</v>
      </c>
      <c r="F29" s="166" t="s">
        <v>9</v>
      </c>
      <c r="G29" s="189" t="s">
        <v>36</v>
      </c>
      <c r="H29" s="24"/>
      <c r="I29" s="38"/>
      <c r="J29" s="24"/>
      <c r="K29" s="24"/>
      <c r="L29" s="25"/>
    </row>
    <row r="30" spans="1:19" s="26" customFormat="1" ht="21.95" customHeight="1" x14ac:dyDescent="0.35">
      <c r="C30" s="210"/>
      <c r="D30" s="127" t="s">
        <v>10</v>
      </c>
      <c r="E30" s="128">
        <v>0</v>
      </c>
      <c r="F30" s="167"/>
      <c r="G30" s="190"/>
      <c r="H30" s="21"/>
      <c r="I30" s="42"/>
      <c r="J30" s="21"/>
      <c r="K30" s="27"/>
      <c r="L30" s="28"/>
    </row>
    <row r="31" spans="1:19" s="26" customFormat="1" ht="21.95" customHeight="1" x14ac:dyDescent="0.35">
      <c r="C31" s="210"/>
      <c r="D31" s="127" t="s">
        <v>11</v>
      </c>
      <c r="E31" s="128">
        <v>3.3115359999999998</v>
      </c>
      <c r="F31" s="167"/>
      <c r="G31" s="190"/>
      <c r="H31" s="24"/>
      <c r="I31" s="42"/>
      <c r="J31" s="24"/>
      <c r="K31" s="27"/>
      <c r="L31" s="28"/>
    </row>
    <row r="32" spans="1:19" s="26" customFormat="1" ht="21.95" customHeight="1" x14ac:dyDescent="0.35">
      <c r="C32" s="210"/>
      <c r="D32" s="129" t="s">
        <v>12</v>
      </c>
      <c r="E32" s="130">
        <v>0</v>
      </c>
      <c r="F32" s="168"/>
      <c r="G32" s="191"/>
      <c r="H32" s="27"/>
      <c r="I32" s="42"/>
      <c r="J32" s="27"/>
      <c r="K32" s="27"/>
      <c r="L32" s="28"/>
    </row>
    <row r="33" spans="1:14" s="58" customFormat="1" ht="21.95" customHeight="1" x14ac:dyDescent="0.35">
      <c r="A33" s="11"/>
      <c r="B33" s="11"/>
      <c r="C33" s="210"/>
      <c r="D33" s="131" t="s">
        <v>4</v>
      </c>
      <c r="E33" s="132">
        <f>+E35</f>
        <v>0.46776899999999999</v>
      </c>
      <c r="F33" s="169" t="s">
        <v>9</v>
      </c>
      <c r="G33" s="192" t="s">
        <v>49</v>
      </c>
      <c r="I33" s="60"/>
      <c r="K33" s="73"/>
      <c r="L33" s="61"/>
    </row>
    <row r="34" spans="1:14" s="74" customFormat="1" ht="21.95" customHeight="1" x14ac:dyDescent="0.35">
      <c r="A34" s="21"/>
      <c r="B34" s="21"/>
      <c r="C34" s="210"/>
      <c r="D34" s="133" t="s">
        <v>10</v>
      </c>
      <c r="E34" s="134">
        <v>0</v>
      </c>
      <c r="F34" s="170"/>
      <c r="G34" s="186"/>
      <c r="I34" s="75"/>
      <c r="L34" s="76"/>
    </row>
    <row r="35" spans="1:14" s="74" customFormat="1" ht="21.95" customHeight="1" x14ac:dyDescent="0.35">
      <c r="A35" s="21"/>
      <c r="B35" s="21"/>
      <c r="C35" s="210"/>
      <c r="D35" s="133" t="s">
        <v>11</v>
      </c>
      <c r="E35" s="134">
        <v>0.46776899999999999</v>
      </c>
      <c r="F35" s="170"/>
      <c r="G35" s="186"/>
      <c r="I35" s="75"/>
      <c r="K35" s="77"/>
      <c r="L35" s="76"/>
    </row>
    <row r="36" spans="1:14" s="74" customFormat="1" ht="21.95" customHeight="1" x14ac:dyDescent="0.35">
      <c r="A36" s="21"/>
      <c r="B36" s="21"/>
      <c r="C36" s="210"/>
      <c r="D36" s="135" t="s">
        <v>12</v>
      </c>
      <c r="E36" s="136">
        <v>0</v>
      </c>
      <c r="F36" s="171"/>
      <c r="G36" s="187"/>
      <c r="I36" s="75"/>
      <c r="L36" s="76"/>
    </row>
    <row r="37" spans="1:14" s="11" customFormat="1" ht="21.95" customHeight="1" x14ac:dyDescent="0.35">
      <c r="C37" s="210"/>
      <c r="D37" s="137" t="s">
        <v>43</v>
      </c>
      <c r="E37" s="138">
        <f>+E39</f>
        <v>0.45490900000000001</v>
      </c>
      <c r="F37" s="166" t="s">
        <v>9</v>
      </c>
      <c r="G37" s="189" t="s">
        <v>52</v>
      </c>
      <c r="I37" s="38"/>
      <c r="J37" s="85"/>
      <c r="L37" s="19"/>
    </row>
    <row r="38" spans="1:14" s="21" customFormat="1" ht="21.95" customHeight="1" x14ac:dyDescent="0.35">
      <c r="C38" s="210"/>
      <c r="D38" s="127" t="s">
        <v>10</v>
      </c>
      <c r="E38" s="128">
        <v>0</v>
      </c>
      <c r="F38" s="167"/>
      <c r="G38" s="190"/>
      <c r="I38" s="40"/>
      <c r="L38" s="31"/>
    </row>
    <row r="39" spans="1:14" s="21" customFormat="1" ht="21.95" customHeight="1" x14ac:dyDescent="0.35">
      <c r="C39" s="210"/>
      <c r="D39" s="127" t="s">
        <v>11</v>
      </c>
      <c r="E39" s="128">
        <v>0.45490900000000001</v>
      </c>
      <c r="F39" s="167"/>
      <c r="G39" s="190"/>
      <c r="I39" s="40"/>
      <c r="L39" s="35"/>
    </row>
    <row r="40" spans="1:14" s="21" customFormat="1" ht="21.95" customHeight="1" x14ac:dyDescent="0.35">
      <c r="C40" s="210"/>
      <c r="D40" s="129" t="s">
        <v>12</v>
      </c>
      <c r="E40" s="130">
        <v>0</v>
      </c>
      <c r="F40" s="168"/>
      <c r="G40" s="191"/>
      <c r="I40" s="40"/>
      <c r="K40" s="36"/>
      <c r="L40" s="31"/>
    </row>
    <row r="41" spans="1:14" s="58" customFormat="1" ht="21.95" customHeight="1" x14ac:dyDescent="0.35">
      <c r="A41" s="11"/>
      <c r="B41" s="11"/>
      <c r="C41" s="210"/>
      <c r="D41" s="131" t="s">
        <v>60</v>
      </c>
      <c r="E41" s="132">
        <f>+E42</f>
        <v>0.84587000000000001</v>
      </c>
      <c r="F41" s="169" t="s">
        <v>9</v>
      </c>
      <c r="G41" s="192" t="s">
        <v>35</v>
      </c>
      <c r="H41" s="59"/>
      <c r="I41" s="60"/>
      <c r="J41" s="59"/>
      <c r="K41" s="62"/>
      <c r="L41" s="61"/>
    </row>
    <row r="42" spans="1:14" s="63" customFormat="1" ht="21.95" customHeight="1" x14ac:dyDescent="0.35">
      <c r="A42" s="14"/>
      <c r="B42" s="14"/>
      <c r="C42" s="210"/>
      <c r="D42" s="133" t="s">
        <v>10</v>
      </c>
      <c r="E42" s="134">
        <v>0.84587000000000001</v>
      </c>
      <c r="F42" s="170"/>
      <c r="G42" s="186"/>
      <c r="H42" s="65"/>
      <c r="I42" s="64"/>
      <c r="J42" s="65"/>
      <c r="K42" s="65"/>
      <c r="L42" s="66"/>
    </row>
    <row r="43" spans="1:14" s="63" customFormat="1" ht="21.95" customHeight="1" x14ac:dyDescent="0.35">
      <c r="A43" s="14"/>
      <c r="B43" s="14"/>
      <c r="C43" s="210"/>
      <c r="D43" s="133" t="s">
        <v>11</v>
      </c>
      <c r="E43" s="134">
        <v>0</v>
      </c>
      <c r="F43" s="170"/>
      <c r="G43" s="186"/>
      <c r="H43" s="65"/>
      <c r="I43" s="64"/>
      <c r="J43" s="65"/>
      <c r="K43" s="65"/>
      <c r="L43" s="66"/>
    </row>
    <row r="44" spans="1:14" s="63" customFormat="1" ht="21.95" customHeight="1" x14ac:dyDescent="0.35">
      <c r="A44" s="14"/>
      <c r="B44" s="14"/>
      <c r="C44" s="210"/>
      <c r="D44" s="135" t="s">
        <v>12</v>
      </c>
      <c r="E44" s="136">
        <v>0</v>
      </c>
      <c r="F44" s="171"/>
      <c r="G44" s="187"/>
      <c r="H44" s="65"/>
      <c r="I44" s="64"/>
      <c r="J44" s="65"/>
      <c r="K44" s="65"/>
      <c r="L44" s="66"/>
    </row>
    <row r="45" spans="1:14" s="11" customFormat="1" ht="21.95" customHeight="1" x14ac:dyDescent="0.35">
      <c r="C45" s="210"/>
      <c r="D45" s="137" t="s">
        <v>2</v>
      </c>
      <c r="E45" s="138">
        <f>+E46</f>
        <v>9.4</v>
      </c>
      <c r="F45" s="172" t="s">
        <v>30</v>
      </c>
      <c r="G45" s="189" t="s">
        <v>70</v>
      </c>
      <c r="H45" s="50"/>
      <c r="I45" s="112"/>
      <c r="J45" s="50"/>
      <c r="L45" s="19"/>
    </row>
    <row r="46" spans="1:14" s="14" customFormat="1" ht="21.95" customHeight="1" x14ac:dyDescent="0.35">
      <c r="C46" s="210"/>
      <c r="D46" s="127" t="s">
        <v>10</v>
      </c>
      <c r="E46" s="128">
        <v>9.4</v>
      </c>
      <c r="F46" s="173"/>
      <c r="G46" s="190"/>
      <c r="H46" s="15"/>
      <c r="I46" s="39"/>
      <c r="J46" s="15"/>
      <c r="L46" s="17"/>
      <c r="N46" s="56"/>
    </row>
    <row r="47" spans="1:14" s="14" customFormat="1" ht="21.95" customHeight="1" x14ac:dyDescent="0.35">
      <c r="C47" s="210"/>
      <c r="D47" s="127" t="s">
        <v>11</v>
      </c>
      <c r="E47" s="128">
        <v>0</v>
      </c>
      <c r="F47" s="173"/>
      <c r="G47" s="190"/>
      <c r="H47" s="15"/>
      <c r="I47" s="39"/>
      <c r="J47" s="15"/>
      <c r="L47" s="17"/>
      <c r="N47" s="57"/>
    </row>
    <row r="48" spans="1:14" s="14" customFormat="1" ht="21.95" customHeight="1" x14ac:dyDescent="0.35">
      <c r="C48" s="210"/>
      <c r="D48" s="129" t="s">
        <v>12</v>
      </c>
      <c r="E48" s="130">
        <v>0</v>
      </c>
      <c r="F48" s="174"/>
      <c r="G48" s="191"/>
      <c r="H48" s="15"/>
      <c r="I48" s="39"/>
      <c r="J48" s="15"/>
      <c r="L48" s="17"/>
      <c r="N48" s="57"/>
    </row>
    <row r="49" spans="1:12" s="58" customFormat="1" ht="21.95" customHeight="1" x14ac:dyDescent="0.35">
      <c r="A49" s="11"/>
      <c r="B49" s="11"/>
      <c r="C49" s="210"/>
      <c r="D49" s="131" t="s">
        <v>3</v>
      </c>
      <c r="E49" s="132">
        <f>+E50+E51+E52</f>
        <v>9.5</v>
      </c>
      <c r="F49" s="175" t="s">
        <v>30</v>
      </c>
      <c r="G49" s="192" t="s">
        <v>69</v>
      </c>
      <c r="I49" s="60"/>
      <c r="L49" s="61"/>
    </row>
    <row r="50" spans="1:12" s="63" customFormat="1" ht="21.95" customHeight="1" x14ac:dyDescent="0.35">
      <c r="A50" s="14"/>
      <c r="B50" s="14"/>
      <c r="C50" s="210"/>
      <c r="D50" s="133" t="s">
        <v>10</v>
      </c>
      <c r="E50" s="134">
        <v>9.5</v>
      </c>
      <c r="F50" s="176"/>
      <c r="G50" s="186"/>
      <c r="H50" s="65"/>
      <c r="I50" s="64"/>
      <c r="J50" s="65"/>
      <c r="L50" s="66"/>
    </row>
    <row r="51" spans="1:12" s="63" customFormat="1" ht="21.95" customHeight="1" x14ac:dyDescent="0.35">
      <c r="A51" s="14"/>
      <c r="B51" s="14"/>
      <c r="C51" s="210"/>
      <c r="D51" s="133" t="s">
        <v>11</v>
      </c>
      <c r="E51" s="134">
        <v>0</v>
      </c>
      <c r="F51" s="176"/>
      <c r="G51" s="186"/>
      <c r="H51" s="65"/>
      <c r="I51" s="64"/>
      <c r="J51" s="65"/>
      <c r="L51" s="66"/>
    </row>
    <row r="52" spans="1:12" s="63" customFormat="1" ht="21.95" customHeight="1" x14ac:dyDescent="0.35">
      <c r="A52" s="14"/>
      <c r="B52" s="14"/>
      <c r="C52" s="210"/>
      <c r="D52" s="135" t="s">
        <v>12</v>
      </c>
      <c r="E52" s="136">
        <v>0</v>
      </c>
      <c r="F52" s="177"/>
      <c r="G52" s="187"/>
      <c r="H52" s="65"/>
      <c r="I52" s="64"/>
      <c r="J52" s="65"/>
      <c r="L52" s="66"/>
    </row>
    <row r="53" spans="1:12" s="11" customFormat="1" ht="22.5" customHeight="1" x14ac:dyDescent="0.35">
      <c r="C53" s="210"/>
      <c r="D53" s="137" t="s">
        <v>55</v>
      </c>
      <c r="E53" s="138">
        <f>+E54+E55+E56</f>
        <v>1.011903</v>
      </c>
      <c r="F53" s="166" t="s">
        <v>37</v>
      </c>
      <c r="G53" s="193" t="s">
        <v>58</v>
      </c>
      <c r="I53" s="38"/>
      <c r="L53" s="19"/>
    </row>
    <row r="54" spans="1:12" s="21" customFormat="1" ht="26.1" customHeight="1" x14ac:dyDescent="0.35">
      <c r="C54" s="210"/>
      <c r="D54" s="127" t="s">
        <v>10</v>
      </c>
      <c r="E54" s="128">
        <v>0.21981200000000001</v>
      </c>
      <c r="F54" s="167"/>
      <c r="G54" s="190"/>
      <c r="I54" s="86"/>
      <c r="L54" s="31"/>
    </row>
    <row r="55" spans="1:12" s="21" customFormat="1" ht="26.1" customHeight="1" x14ac:dyDescent="0.35">
      <c r="C55" s="210"/>
      <c r="D55" s="127" t="s">
        <v>11</v>
      </c>
      <c r="E55" s="128">
        <v>7.5310000000000002E-2</v>
      </c>
      <c r="F55" s="167"/>
      <c r="G55" s="190"/>
      <c r="I55" s="7"/>
      <c r="L55" s="31"/>
    </row>
    <row r="56" spans="1:12" s="21" customFormat="1" ht="26.1" customHeight="1" x14ac:dyDescent="0.35">
      <c r="C56" s="210"/>
      <c r="D56" s="129" t="s">
        <v>12</v>
      </c>
      <c r="E56" s="130">
        <v>0.716781</v>
      </c>
      <c r="F56" s="168"/>
      <c r="G56" s="191"/>
      <c r="I56" s="86"/>
      <c r="L56" s="31"/>
    </row>
    <row r="57" spans="1:12" s="58" customFormat="1" ht="25.5" customHeight="1" x14ac:dyDescent="0.25">
      <c r="A57" s="11"/>
      <c r="B57" s="11"/>
      <c r="C57" s="210"/>
      <c r="D57" s="140" t="s">
        <v>16</v>
      </c>
      <c r="E57" s="141">
        <f>+E58+E59+E60</f>
        <v>25.286561000000003</v>
      </c>
      <c r="F57" s="175" t="s">
        <v>64</v>
      </c>
      <c r="G57" s="185" t="s">
        <v>66</v>
      </c>
      <c r="H57" s="59"/>
      <c r="I57" s="111"/>
      <c r="J57" s="59"/>
      <c r="L57" s="61"/>
    </row>
    <row r="58" spans="1:12" s="63" customFormat="1" ht="25.5" customHeight="1" x14ac:dyDescent="0.2">
      <c r="A58" s="14"/>
      <c r="B58" s="14"/>
      <c r="C58" s="210"/>
      <c r="D58" s="142" t="s">
        <v>15</v>
      </c>
      <c r="E58" s="143">
        <v>17.882764000000002</v>
      </c>
      <c r="F58" s="176"/>
      <c r="G58" s="186"/>
      <c r="H58" s="65"/>
      <c r="I58" s="64"/>
      <c r="J58" s="65"/>
      <c r="L58" s="66"/>
    </row>
    <row r="59" spans="1:12" s="63" customFormat="1" ht="25.5" customHeight="1" x14ac:dyDescent="0.2">
      <c r="A59" s="14"/>
      <c r="B59" s="14"/>
      <c r="C59" s="210"/>
      <c r="D59" s="142" t="s">
        <v>17</v>
      </c>
      <c r="E59" s="143">
        <v>7.1082460000000003</v>
      </c>
      <c r="F59" s="176"/>
      <c r="G59" s="186"/>
      <c r="H59" s="65"/>
      <c r="I59" s="64"/>
      <c r="J59" s="65"/>
      <c r="L59" s="66"/>
    </row>
    <row r="60" spans="1:12" s="63" customFormat="1" ht="25.5" customHeight="1" x14ac:dyDescent="0.2">
      <c r="A60" s="14"/>
      <c r="B60" s="14"/>
      <c r="C60" s="210"/>
      <c r="D60" s="144" t="s">
        <v>18</v>
      </c>
      <c r="E60" s="145">
        <v>0.29555100000000001</v>
      </c>
      <c r="F60" s="177"/>
      <c r="G60" s="187"/>
      <c r="H60" s="65"/>
      <c r="I60" s="64"/>
      <c r="J60" s="65"/>
      <c r="L60" s="66"/>
    </row>
    <row r="61" spans="1:12" s="58" customFormat="1" ht="21.95" customHeight="1" x14ac:dyDescent="0.35">
      <c r="A61" s="11"/>
      <c r="B61" s="11"/>
      <c r="C61" s="210"/>
      <c r="D61" s="137" t="s">
        <v>54</v>
      </c>
      <c r="E61" s="138">
        <f>+E62+E63+E64</f>
        <v>1.53308</v>
      </c>
      <c r="F61" s="166" t="s">
        <v>42</v>
      </c>
      <c r="G61" s="214" t="s">
        <v>41</v>
      </c>
      <c r="I61" s="60"/>
      <c r="L61" s="61"/>
    </row>
    <row r="62" spans="1:12" s="74" customFormat="1" ht="21.95" customHeight="1" x14ac:dyDescent="0.35">
      <c r="A62" s="21"/>
      <c r="B62" s="21"/>
      <c r="C62" s="210"/>
      <c r="D62" s="127" t="s">
        <v>10</v>
      </c>
      <c r="E62" s="128">
        <v>0.27943299999999999</v>
      </c>
      <c r="F62" s="167"/>
      <c r="G62" s="190"/>
      <c r="I62" s="75"/>
      <c r="L62" s="76"/>
    </row>
    <row r="63" spans="1:12" s="74" customFormat="1" ht="21.95" customHeight="1" x14ac:dyDescent="0.35">
      <c r="A63" s="21"/>
      <c r="B63" s="21"/>
      <c r="C63" s="210"/>
      <c r="D63" s="127" t="s">
        <v>11</v>
      </c>
      <c r="E63" s="146">
        <v>0.84197500000000003</v>
      </c>
      <c r="F63" s="167"/>
      <c r="G63" s="190"/>
      <c r="I63" s="75"/>
      <c r="L63" s="76"/>
    </row>
    <row r="64" spans="1:12" s="74" customFormat="1" ht="21.95" customHeight="1" x14ac:dyDescent="0.35">
      <c r="A64" s="21"/>
      <c r="B64" s="21"/>
      <c r="C64" s="210"/>
      <c r="D64" s="129" t="s">
        <v>12</v>
      </c>
      <c r="E64" s="130">
        <v>0.41167199999999998</v>
      </c>
      <c r="F64" s="168"/>
      <c r="G64" s="191"/>
      <c r="I64" s="75"/>
      <c r="L64" s="76"/>
    </row>
    <row r="65" spans="1:19" s="11" customFormat="1" ht="21.95" customHeight="1" x14ac:dyDescent="0.35">
      <c r="C65" s="210"/>
      <c r="D65" s="131" t="s">
        <v>5</v>
      </c>
      <c r="E65" s="132">
        <f>+E66+E67+E68</f>
        <v>2</v>
      </c>
      <c r="F65" s="169" t="s">
        <v>51</v>
      </c>
      <c r="G65" s="192" t="s">
        <v>45</v>
      </c>
      <c r="I65" s="38"/>
      <c r="L65" s="19"/>
    </row>
    <row r="66" spans="1:19" s="21" customFormat="1" ht="21.95" customHeight="1" x14ac:dyDescent="0.35">
      <c r="C66" s="210"/>
      <c r="D66" s="133" t="s">
        <v>10</v>
      </c>
      <c r="E66" s="134">
        <v>2</v>
      </c>
      <c r="F66" s="170"/>
      <c r="G66" s="186"/>
      <c r="I66" s="40"/>
      <c r="L66" s="31"/>
      <c r="P66" s="40"/>
      <c r="S66" s="40"/>
    </row>
    <row r="67" spans="1:19" s="21" customFormat="1" ht="21.95" customHeight="1" x14ac:dyDescent="0.35">
      <c r="C67" s="210"/>
      <c r="D67" s="133" t="s">
        <v>11</v>
      </c>
      <c r="E67" s="134">
        <v>0</v>
      </c>
      <c r="F67" s="170"/>
      <c r="G67" s="186"/>
      <c r="L67" s="31"/>
    </row>
    <row r="68" spans="1:19" s="21" customFormat="1" ht="21.95" customHeight="1" x14ac:dyDescent="0.35">
      <c r="C68" s="210"/>
      <c r="D68" s="135" t="s">
        <v>12</v>
      </c>
      <c r="E68" s="136">
        <v>0</v>
      </c>
      <c r="F68" s="171"/>
      <c r="G68" s="187"/>
      <c r="L68" s="31"/>
    </row>
    <row r="69" spans="1:19" s="11" customFormat="1" ht="21.95" customHeight="1" x14ac:dyDescent="0.35">
      <c r="C69" s="196" t="s">
        <v>61</v>
      </c>
      <c r="D69" s="137" t="s">
        <v>1</v>
      </c>
      <c r="E69" s="138">
        <f>+E71+E70+E72</f>
        <v>17.489204999999998</v>
      </c>
      <c r="F69" s="166" t="s">
        <v>14</v>
      </c>
      <c r="G69" s="194" t="s">
        <v>31</v>
      </c>
      <c r="H69" s="32"/>
      <c r="I69" s="40"/>
      <c r="J69" s="32"/>
      <c r="L69" s="33"/>
    </row>
    <row r="70" spans="1:19" s="21" customFormat="1" ht="21.95" customHeight="1" x14ac:dyDescent="0.35">
      <c r="C70" s="197"/>
      <c r="D70" s="127" t="s">
        <v>10</v>
      </c>
      <c r="E70" s="128">
        <v>1.6632709999999999</v>
      </c>
      <c r="F70" s="167"/>
      <c r="G70" s="190"/>
      <c r="H70" s="30"/>
      <c r="I70" s="40"/>
      <c r="J70" s="30"/>
      <c r="L70" s="31"/>
    </row>
    <row r="71" spans="1:19" s="21" customFormat="1" ht="21.95" customHeight="1" x14ac:dyDescent="0.35">
      <c r="C71" s="197"/>
      <c r="D71" s="127" t="s">
        <v>11</v>
      </c>
      <c r="E71" s="128">
        <v>6.0930289999999996</v>
      </c>
      <c r="F71" s="167"/>
      <c r="G71" s="190"/>
      <c r="H71" s="91"/>
      <c r="I71" s="40"/>
      <c r="J71" s="34"/>
      <c r="L71" s="31"/>
    </row>
    <row r="72" spans="1:19" s="21" customFormat="1" ht="21.95" customHeight="1" x14ac:dyDescent="0.35">
      <c r="C72" s="197"/>
      <c r="D72" s="129" t="s">
        <v>12</v>
      </c>
      <c r="E72" s="130">
        <v>9.7329050000000006</v>
      </c>
      <c r="F72" s="168"/>
      <c r="G72" s="191"/>
      <c r="I72" s="40"/>
      <c r="L72" s="31"/>
    </row>
    <row r="73" spans="1:19" s="58" customFormat="1" ht="21.95" customHeight="1" x14ac:dyDescent="0.35">
      <c r="A73" s="11"/>
      <c r="B73" s="11"/>
      <c r="C73" s="197"/>
      <c r="D73" s="131" t="s">
        <v>50</v>
      </c>
      <c r="E73" s="147">
        <f>+E74+E75</f>
        <v>21.015715999999998</v>
      </c>
      <c r="F73" s="169" t="s">
        <v>14</v>
      </c>
      <c r="G73" s="185" t="s">
        <v>32</v>
      </c>
      <c r="H73" s="77"/>
      <c r="I73" s="60"/>
      <c r="J73" s="77"/>
      <c r="K73" s="77"/>
      <c r="L73" s="59"/>
    </row>
    <row r="74" spans="1:19" s="74" customFormat="1" ht="21.95" customHeight="1" x14ac:dyDescent="0.35">
      <c r="A74" s="21"/>
      <c r="B74" s="21"/>
      <c r="C74" s="197"/>
      <c r="D74" s="133" t="s">
        <v>10</v>
      </c>
      <c r="E74" s="134">
        <v>2.00257</v>
      </c>
      <c r="F74" s="170"/>
      <c r="G74" s="186"/>
      <c r="H74" s="77"/>
      <c r="I74" s="75"/>
      <c r="J74" s="77"/>
      <c r="K74" s="77"/>
      <c r="L74" s="76"/>
    </row>
    <row r="75" spans="1:19" s="74" customFormat="1" ht="21.95" customHeight="1" x14ac:dyDescent="0.35">
      <c r="A75" s="21"/>
      <c r="B75" s="21"/>
      <c r="C75" s="197"/>
      <c r="D75" s="133" t="s">
        <v>11</v>
      </c>
      <c r="E75" s="134">
        <v>19.013145999999999</v>
      </c>
      <c r="F75" s="170"/>
      <c r="G75" s="186"/>
      <c r="H75" s="77"/>
      <c r="I75" s="75"/>
      <c r="J75" s="77"/>
      <c r="K75" s="77"/>
      <c r="L75" s="76"/>
    </row>
    <row r="76" spans="1:19" s="74" customFormat="1" ht="21.95" customHeight="1" x14ac:dyDescent="0.35">
      <c r="A76" s="21"/>
      <c r="B76" s="21"/>
      <c r="C76" s="197"/>
      <c r="D76" s="135" t="s">
        <v>12</v>
      </c>
      <c r="E76" s="136">
        <v>0</v>
      </c>
      <c r="F76" s="171"/>
      <c r="G76" s="187"/>
      <c r="H76" s="77"/>
      <c r="I76" s="75"/>
      <c r="J76" s="77"/>
      <c r="K76" s="77"/>
      <c r="L76" s="76"/>
    </row>
    <row r="77" spans="1:19" s="11" customFormat="1" ht="21.95" customHeight="1" x14ac:dyDescent="0.35">
      <c r="C77" s="197"/>
      <c r="D77" s="137" t="s">
        <v>24</v>
      </c>
      <c r="E77" s="138">
        <f>+E78+E79+E80</f>
        <v>314.19</v>
      </c>
      <c r="F77" s="166" t="s">
        <v>34</v>
      </c>
      <c r="G77" s="189" t="s">
        <v>71</v>
      </c>
      <c r="H77" s="12"/>
      <c r="I77" s="38"/>
      <c r="J77" s="12"/>
      <c r="K77" s="12"/>
      <c r="L77" s="19"/>
    </row>
    <row r="78" spans="1:19" s="21" customFormat="1" ht="21.95" customHeight="1" x14ac:dyDescent="0.35">
      <c r="C78" s="197"/>
      <c r="D78" s="127" t="s">
        <v>10</v>
      </c>
      <c r="E78" s="128">
        <f>107.639-53.147</f>
        <v>54.491999999999997</v>
      </c>
      <c r="F78" s="167"/>
      <c r="G78" s="190"/>
      <c r="H78" s="30"/>
      <c r="I78" s="40"/>
      <c r="J78" s="30"/>
      <c r="K78" s="30"/>
      <c r="L78" s="31"/>
    </row>
    <row r="79" spans="1:19" s="21" customFormat="1" ht="21.95" customHeight="1" x14ac:dyDescent="0.35">
      <c r="C79" s="197"/>
      <c r="D79" s="127" t="s">
        <v>11</v>
      </c>
      <c r="E79" s="128">
        <v>230.89599999999999</v>
      </c>
      <c r="F79" s="167"/>
      <c r="G79" s="190"/>
      <c r="H79" s="30"/>
      <c r="I79" s="40"/>
      <c r="J79" s="30"/>
      <c r="K79" s="30"/>
      <c r="L79" s="31"/>
    </row>
    <row r="80" spans="1:19" s="21" customFormat="1" ht="21.95" customHeight="1" x14ac:dyDescent="0.35">
      <c r="C80" s="197"/>
      <c r="D80" s="129" t="s">
        <v>12</v>
      </c>
      <c r="E80" s="130">
        <v>28.802</v>
      </c>
      <c r="F80" s="168"/>
      <c r="G80" s="191"/>
      <c r="H80" s="30"/>
      <c r="I80" s="40"/>
      <c r="J80" s="30"/>
      <c r="K80" s="30"/>
      <c r="L80" s="31"/>
    </row>
    <row r="81" spans="1:14" s="11" customFormat="1" ht="23.1" customHeight="1" x14ac:dyDescent="0.35">
      <c r="C81" s="197"/>
      <c r="D81" s="131" t="s">
        <v>25</v>
      </c>
      <c r="E81" s="132">
        <f>+E82+E83+E84</f>
        <v>74.31526199999999</v>
      </c>
      <c r="F81" s="169" t="s">
        <v>33</v>
      </c>
      <c r="G81" s="192" t="s">
        <v>40</v>
      </c>
      <c r="H81" s="12"/>
      <c r="I81" s="38"/>
      <c r="J81" s="12"/>
      <c r="K81" s="12"/>
      <c r="L81" s="19"/>
    </row>
    <row r="82" spans="1:14" s="21" customFormat="1" ht="23.1" customHeight="1" x14ac:dyDescent="0.35">
      <c r="C82" s="197"/>
      <c r="D82" s="133" t="s">
        <v>10</v>
      </c>
      <c r="E82" s="134">
        <f>43.320414-34.757277</f>
        <v>8.5631369999999976</v>
      </c>
      <c r="F82" s="170"/>
      <c r="G82" s="186"/>
      <c r="H82" s="51"/>
      <c r="I82" s="40"/>
      <c r="J82" s="51"/>
      <c r="K82" s="30"/>
      <c r="L82" s="31"/>
    </row>
    <row r="83" spans="1:14" s="21" customFormat="1" ht="23.1" customHeight="1" x14ac:dyDescent="0.35">
      <c r="C83" s="197"/>
      <c r="D83" s="133" t="s">
        <v>11</v>
      </c>
      <c r="E83" s="134">
        <f>55.958536-E87+7.828396</f>
        <v>62.924903999999998</v>
      </c>
      <c r="F83" s="170"/>
      <c r="G83" s="186"/>
      <c r="H83" s="30"/>
      <c r="I83" s="92"/>
      <c r="J83" s="30"/>
      <c r="K83" s="30"/>
      <c r="L83" s="31"/>
    </row>
    <row r="84" spans="1:14" s="21" customFormat="1" ht="23.1" customHeight="1" x14ac:dyDescent="0.35">
      <c r="C84" s="197"/>
      <c r="D84" s="135" t="s">
        <v>12</v>
      </c>
      <c r="E84" s="136">
        <f>10.655617-7.828396</f>
        <v>2.8272209999999998</v>
      </c>
      <c r="F84" s="171"/>
      <c r="G84" s="187"/>
      <c r="H84" s="30"/>
      <c r="I84" s="40"/>
      <c r="J84" s="30"/>
      <c r="K84" s="30"/>
      <c r="L84" s="31"/>
    </row>
    <row r="85" spans="1:14" s="58" customFormat="1" ht="22.5" customHeight="1" x14ac:dyDescent="0.35">
      <c r="A85" s="11"/>
      <c r="B85" s="11"/>
      <c r="C85" s="197"/>
      <c r="D85" s="137" t="s">
        <v>26</v>
      </c>
      <c r="E85" s="138">
        <f>+E86+E87+E88</f>
        <v>0.86202800000000002</v>
      </c>
      <c r="F85" s="166" t="s">
        <v>33</v>
      </c>
      <c r="G85" s="189" t="s">
        <v>72</v>
      </c>
      <c r="H85" s="59"/>
      <c r="I85" s="60"/>
      <c r="J85" s="59"/>
      <c r="L85" s="61"/>
    </row>
    <row r="86" spans="1:14" s="74" customFormat="1" ht="27" customHeight="1" x14ac:dyDescent="0.35">
      <c r="A86" s="21"/>
      <c r="B86" s="21"/>
      <c r="C86" s="197"/>
      <c r="D86" s="127" t="s">
        <v>10</v>
      </c>
      <c r="E86" s="128">
        <v>0</v>
      </c>
      <c r="F86" s="167"/>
      <c r="G86" s="190"/>
      <c r="H86" s="77"/>
      <c r="I86" s="1"/>
      <c r="J86" s="77"/>
      <c r="L86" s="76"/>
    </row>
    <row r="87" spans="1:14" s="74" customFormat="1" ht="27" customHeight="1" x14ac:dyDescent="0.35">
      <c r="A87" s="21"/>
      <c r="B87" s="21"/>
      <c r="C87" s="197"/>
      <c r="D87" s="127" t="s">
        <v>11</v>
      </c>
      <c r="E87" s="128">
        <v>0.86202800000000002</v>
      </c>
      <c r="F87" s="167"/>
      <c r="G87" s="190"/>
      <c r="H87" s="77"/>
      <c r="I87" s="75"/>
      <c r="J87" s="77"/>
      <c r="L87" s="76"/>
    </row>
    <row r="88" spans="1:14" s="74" customFormat="1" ht="27" customHeight="1" x14ac:dyDescent="0.35">
      <c r="A88" s="21"/>
      <c r="B88" s="21"/>
      <c r="C88" s="197"/>
      <c r="D88" s="129" t="s">
        <v>12</v>
      </c>
      <c r="E88" s="130">
        <v>0</v>
      </c>
      <c r="F88" s="168"/>
      <c r="G88" s="191"/>
      <c r="H88" s="77"/>
      <c r="I88" s="75"/>
      <c r="J88" s="77"/>
      <c r="L88" s="76"/>
    </row>
    <row r="89" spans="1:14" s="58" customFormat="1" ht="21.95" customHeight="1" x14ac:dyDescent="0.35">
      <c r="A89" s="11"/>
      <c r="B89" s="11"/>
      <c r="C89" s="198" t="s">
        <v>62</v>
      </c>
      <c r="D89" s="131" t="s">
        <v>27</v>
      </c>
      <c r="E89" s="132">
        <f>+E90+E91+E92</f>
        <v>5.3969429</v>
      </c>
      <c r="F89" s="169" t="s">
        <v>46</v>
      </c>
      <c r="G89" s="192" t="s">
        <v>48</v>
      </c>
      <c r="I89" s="60"/>
      <c r="L89" s="61"/>
    </row>
    <row r="90" spans="1:14" s="74" customFormat="1" ht="21.95" customHeight="1" x14ac:dyDescent="0.35">
      <c r="A90" s="21"/>
      <c r="B90" s="21"/>
      <c r="C90" s="199"/>
      <c r="D90" s="133" t="s">
        <v>10</v>
      </c>
      <c r="E90" s="134">
        <v>0.39010699999999998</v>
      </c>
      <c r="F90" s="170"/>
      <c r="G90" s="186"/>
      <c r="I90" s="75"/>
      <c r="L90" s="76"/>
    </row>
    <row r="91" spans="1:14" s="74" customFormat="1" ht="21.95" customHeight="1" x14ac:dyDescent="0.35">
      <c r="A91" s="21"/>
      <c r="B91" s="21"/>
      <c r="C91" s="199"/>
      <c r="D91" s="133" t="s">
        <v>11</v>
      </c>
      <c r="E91" s="134">
        <v>3.4748139</v>
      </c>
      <c r="F91" s="170"/>
      <c r="G91" s="186"/>
      <c r="I91" s="75"/>
      <c r="L91" s="76"/>
      <c r="N91" s="78"/>
    </row>
    <row r="92" spans="1:14" s="74" customFormat="1" ht="21.95" customHeight="1" x14ac:dyDescent="0.35">
      <c r="A92" s="21"/>
      <c r="B92" s="21"/>
      <c r="C92" s="199"/>
      <c r="D92" s="135" t="s">
        <v>12</v>
      </c>
      <c r="E92" s="136">
        <v>1.532022</v>
      </c>
      <c r="F92" s="171"/>
      <c r="G92" s="187"/>
      <c r="I92" s="75"/>
      <c r="L92" s="76"/>
      <c r="N92" s="78"/>
    </row>
    <row r="93" spans="1:14" s="11" customFormat="1" ht="30.6" customHeight="1" x14ac:dyDescent="0.35">
      <c r="C93" s="199"/>
      <c r="D93" s="137" t="s">
        <v>7</v>
      </c>
      <c r="E93" s="138">
        <f>+E94+E95+E96</f>
        <v>1.2042899999999999</v>
      </c>
      <c r="F93" s="166" t="s">
        <v>67</v>
      </c>
      <c r="G93" s="193" t="s">
        <v>68</v>
      </c>
      <c r="I93" s="2"/>
      <c r="L93" s="19"/>
    </row>
    <row r="94" spans="1:14" s="21" customFormat="1" ht="30.6" customHeight="1" x14ac:dyDescent="0.35">
      <c r="C94" s="199"/>
      <c r="D94" s="127" t="s">
        <v>10</v>
      </c>
      <c r="E94" s="128">
        <v>0.69733599999999996</v>
      </c>
      <c r="F94" s="167"/>
      <c r="G94" s="190"/>
      <c r="I94" s="40"/>
      <c r="L94" s="31"/>
    </row>
    <row r="95" spans="1:14" s="21" customFormat="1" ht="30.6" customHeight="1" x14ac:dyDescent="0.35">
      <c r="C95" s="199"/>
      <c r="D95" s="127" t="s">
        <v>11</v>
      </c>
      <c r="E95" s="128">
        <v>0.37668400000000002</v>
      </c>
      <c r="F95" s="167"/>
      <c r="G95" s="190"/>
      <c r="I95" s="40"/>
      <c r="L95" s="31"/>
    </row>
    <row r="96" spans="1:14" s="21" customFormat="1" ht="30.6" customHeight="1" x14ac:dyDescent="0.35">
      <c r="C96" s="199"/>
      <c r="D96" s="129" t="s">
        <v>12</v>
      </c>
      <c r="E96" s="130">
        <v>0.13027</v>
      </c>
      <c r="F96" s="168"/>
      <c r="G96" s="191"/>
      <c r="I96" s="40"/>
      <c r="L96" s="31"/>
    </row>
    <row r="97" spans="1:12" s="74" customFormat="1" ht="39.6" customHeight="1" x14ac:dyDescent="0.35">
      <c r="A97" s="21"/>
      <c r="B97" s="21"/>
      <c r="C97" s="199"/>
      <c r="D97" s="148" t="s">
        <v>6</v>
      </c>
      <c r="E97" s="149">
        <f>+E98+E99+E100</f>
        <v>15.797913999999999</v>
      </c>
      <c r="F97" s="169" t="s">
        <v>19</v>
      </c>
      <c r="G97" s="185" t="s">
        <v>73</v>
      </c>
      <c r="I97" s="113"/>
      <c r="K97" s="77"/>
      <c r="L97" s="79"/>
    </row>
    <row r="98" spans="1:12" s="74" customFormat="1" ht="23.1" customHeight="1" x14ac:dyDescent="0.35">
      <c r="A98" s="21"/>
      <c r="B98" s="21"/>
      <c r="C98" s="199"/>
      <c r="D98" s="133" t="s">
        <v>10</v>
      </c>
      <c r="E98" s="134">
        <v>8.2375589999999992</v>
      </c>
      <c r="F98" s="170"/>
      <c r="G98" s="186"/>
      <c r="I98" s="75"/>
      <c r="K98" s="77"/>
      <c r="L98" s="79"/>
    </row>
    <row r="99" spans="1:12" s="74" customFormat="1" ht="23.1" customHeight="1" x14ac:dyDescent="0.35">
      <c r="A99" s="21"/>
      <c r="B99" s="21"/>
      <c r="C99" s="199"/>
      <c r="D99" s="133" t="s">
        <v>11</v>
      </c>
      <c r="E99" s="134">
        <v>7.5603550000000004</v>
      </c>
      <c r="F99" s="170"/>
      <c r="G99" s="186"/>
      <c r="I99" s="75"/>
      <c r="K99" s="77"/>
      <c r="L99" s="79"/>
    </row>
    <row r="100" spans="1:12" s="74" customFormat="1" ht="23.1" customHeight="1" x14ac:dyDescent="0.35">
      <c r="A100" s="21"/>
      <c r="B100" s="21"/>
      <c r="C100" s="199"/>
      <c r="D100" s="135" t="s">
        <v>47</v>
      </c>
      <c r="E100" s="134">
        <v>0</v>
      </c>
      <c r="F100" s="188"/>
      <c r="G100" s="187"/>
      <c r="I100" s="75"/>
      <c r="K100" s="77"/>
      <c r="L100" s="79"/>
    </row>
    <row r="101" spans="1:12" s="11" customFormat="1" ht="21.95" customHeight="1" x14ac:dyDescent="0.35">
      <c r="C101" s="199"/>
      <c r="D101" s="137" t="s">
        <v>59</v>
      </c>
      <c r="E101" s="138">
        <f>+E102</f>
        <v>0.684531</v>
      </c>
      <c r="F101" s="180" t="s">
        <v>19</v>
      </c>
      <c r="G101" s="193" t="s">
        <v>90</v>
      </c>
      <c r="I101" s="38"/>
      <c r="K101" s="12"/>
      <c r="L101" s="25"/>
    </row>
    <row r="102" spans="1:12" s="11" customFormat="1" ht="21.95" customHeight="1" x14ac:dyDescent="0.35">
      <c r="C102" s="199"/>
      <c r="D102" s="127" t="s">
        <v>10</v>
      </c>
      <c r="E102" s="128">
        <v>0.684531</v>
      </c>
      <c r="F102" s="167"/>
      <c r="G102" s="195"/>
      <c r="I102" s="38"/>
      <c r="K102" s="12"/>
      <c r="L102" s="25"/>
    </row>
    <row r="103" spans="1:12" s="11" customFormat="1" ht="21.95" customHeight="1" x14ac:dyDescent="0.35">
      <c r="C103" s="199"/>
      <c r="D103" s="127" t="s">
        <v>11</v>
      </c>
      <c r="E103" s="150">
        <v>0</v>
      </c>
      <c r="F103" s="167"/>
      <c r="G103" s="195"/>
      <c r="I103" s="38"/>
      <c r="K103" s="12"/>
      <c r="L103" s="25"/>
    </row>
    <row r="104" spans="1:12" s="21" customFormat="1" ht="21.95" customHeight="1" thickBot="1" x14ac:dyDescent="0.4">
      <c r="C104" s="200"/>
      <c r="D104" s="127" t="s">
        <v>12</v>
      </c>
      <c r="E104" s="128">
        <v>0</v>
      </c>
      <c r="F104" s="167"/>
      <c r="G104" s="195"/>
      <c r="I104" s="40"/>
      <c r="L104" s="31"/>
    </row>
    <row r="105" spans="1:12" s="21" customFormat="1" ht="32.450000000000003" customHeight="1" x14ac:dyDescent="0.45">
      <c r="C105" s="102"/>
      <c r="D105" s="151" t="s">
        <v>75</v>
      </c>
      <c r="E105" s="152">
        <f>+E106+E107+E108</f>
        <v>525.77787990000002</v>
      </c>
      <c r="F105" s="103"/>
      <c r="G105" s="104"/>
      <c r="H105" s="36"/>
      <c r="I105" s="40"/>
      <c r="J105" s="36"/>
      <c r="L105" s="31"/>
    </row>
    <row r="106" spans="1:12" s="82" customFormat="1" ht="31.5" customHeight="1" x14ac:dyDescent="0.45">
      <c r="C106" s="105"/>
      <c r="D106" s="153" t="s">
        <v>10</v>
      </c>
      <c r="E106" s="154">
        <f>+E6+E10+E14+E18+E22+E26+E30+E34+E38+E42+E46+E50+E54+E58+E62+E66+E70+E74+E78+E82+E86+E90+E94+E98+E102</f>
        <v>134.55721699999998</v>
      </c>
      <c r="F106" s="123" t="s">
        <v>84</v>
      </c>
      <c r="G106" s="106"/>
      <c r="H106" s="83"/>
      <c r="I106" s="81"/>
      <c r="J106" s="83"/>
      <c r="L106" s="84"/>
    </row>
    <row r="107" spans="1:12" s="82" customFormat="1" ht="31.5" customHeight="1" x14ac:dyDescent="0.45">
      <c r="C107" s="105"/>
      <c r="D107" s="153" t="s">
        <v>11</v>
      </c>
      <c r="E107" s="154">
        <f>+E7+E11+E15+E19+E23+E27+E31+E35+E39+E43+E47+E51+E55+E59+E63+E67+E71+E75+E79+E83+E87+E91+E95+E99+E103</f>
        <v>343.46070490000005</v>
      </c>
      <c r="F107" s="123" t="s">
        <v>85</v>
      </c>
      <c r="G107" s="106"/>
      <c r="H107" s="83"/>
      <c r="I107" s="81"/>
      <c r="J107" s="83"/>
      <c r="L107" s="84"/>
    </row>
    <row r="108" spans="1:12" s="82" customFormat="1" ht="31.5" customHeight="1" x14ac:dyDescent="0.45">
      <c r="C108" s="105"/>
      <c r="D108" s="153" t="s">
        <v>12</v>
      </c>
      <c r="E108" s="154">
        <f>+E8+E12+E16+E20+E24+E28+E31+E36+E40+E44+E48+E52+E56+E60+E64+E68+E72+E76+E80+E84+E88+E92+E96+E100+E104</f>
        <v>47.759957999999997</v>
      </c>
      <c r="F108" s="123" t="s">
        <v>86</v>
      </c>
      <c r="G108" s="106"/>
      <c r="H108" s="83"/>
      <c r="I108" s="81"/>
      <c r="J108" s="83"/>
      <c r="L108" s="84"/>
    </row>
    <row r="109" spans="1:12" s="21" customFormat="1" ht="7.35" customHeight="1" thickBot="1" x14ac:dyDescent="0.3">
      <c r="C109" s="107"/>
      <c r="D109" s="108"/>
      <c r="E109" s="109"/>
      <c r="F109" s="108"/>
      <c r="G109" s="110"/>
      <c r="I109" s="40"/>
      <c r="L109" s="31"/>
    </row>
    <row r="110" spans="1:12" s="21" customFormat="1" ht="7.35" customHeight="1" x14ac:dyDescent="0.25">
      <c r="D110" s="40"/>
      <c r="E110" s="95"/>
      <c r="F110" s="40"/>
      <c r="G110" s="81"/>
      <c r="I110" s="40"/>
      <c r="L110" s="31"/>
    </row>
    <row r="111" spans="1:12" s="21" customFormat="1" ht="15.6" customHeight="1" x14ac:dyDescent="0.25">
      <c r="C111" s="160" t="s">
        <v>74</v>
      </c>
      <c r="D111" s="160"/>
      <c r="E111" s="160"/>
      <c r="F111" s="160"/>
      <c r="G111" s="160"/>
      <c r="I111" s="40"/>
      <c r="L111" s="31"/>
    </row>
    <row r="112" spans="1:12" s="21" customFormat="1" ht="15.6" customHeight="1" x14ac:dyDescent="0.25">
      <c r="C112" s="160"/>
      <c r="D112" s="160"/>
      <c r="E112" s="160"/>
      <c r="F112" s="160"/>
      <c r="G112" s="160"/>
      <c r="I112" s="40"/>
      <c r="L112" s="31"/>
    </row>
    <row r="113" spans="3:12" s="21" customFormat="1" ht="15.6" customHeight="1" x14ac:dyDescent="0.25">
      <c r="C113" s="160"/>
      <c r="D113" s="160"/>
      <c r="E113" s="160"/>
      <c r="F113" s="160"/>
      <c r="G113" s="160"/>
      <c r="I113" s="40"/>
      <c r="L113" s="31"/>
    </row>
    <row r="114" spans="3:12" s="21" customFormat="1" ht="15" customHeight="1" x14ac:dyDescent="0.25">
      <c r="C114" s="155" t="s">
        <v>77</v>
      </c>
      <c r="D114" s="114"/>
      <c r="E114" s="114"/>
      <c r="F114" s="114"/>
      <c r="G114" s="114"/>
      <c r="I114" s="40"/>
      <c r="L114" s="31"/>
    </row>
    <row r="115" spans="3:12" ht="18.75" x14ac:dyDescent="0.3">
      <c r="C115" s="156" t="s">
        <v>78</v>
      </c>
      <c r="D115" s="117"/>
      <c r="E115" s="118"/>
      <c r="F115" s="119"/>
      <c r="G115" s="119"/>
      <c r="I115" s="40"/>
    </row>
    <row r="116" spans="3:12" ht="18.75" x14ac:dyDescent="0.3">
      <c r="C116" s="157" t="s">
        <v>79</v>
      </c>
      <c r="D116" s="122"/>
      <c r="E116" s="122"/>
      <c r="F116" s="122"/>
      <c r="G116" s="122"/>
      <c r="I116" s="40"/>
    </row>
    <row r="117" spans="3:12" s="21" customFormat="1" ht="14.45" customHeight="1" x14ac:dyDescent="0.25">
      <c r="C117" s="158" t="s">
        <v>80</v>
      </c>
      <c r="D117" s="120"/>
      <c r="E117" s="120"/>
      <c r="F117" s="120"/>
      <c r="G117" s="120"/>
      <c r="L117" s="31"/>
    </row>
    <row r="118" spans="3:12" ht="18.75" x14ac:dyDescent="0.3">
      <c r="C118" s="156" t="s">
        <v>81</v>
      </c>
      <c r="D118" s="117"/>
      <c r="E118" s="118"/>
      <c r="F118" s="119"/>
      <c r="G118" s="119"/>
      <c r="I118" s="40"/>
    </row>
    <row r="119" spans="3:12" s="21" customFormat="1" ht="18.75" x14ac:dyDescent="0.25">
      <c r="C119" s="158" t="s">
        <v>82</v>
      </c>
      <c r="D119" s="117"/>
      <c r="E119" s="118"/>
      <c r="F119" s="119"/>
      <c r="G119" s="119"/>
      <c r="L119" s="31"/>
    </row>
    <row r="120" spans="3:12" s="21" customFormat="1" ht="18.75" x14ac:dyDescent="0.25">
      <c r="C120" s="159" t="s">
        <v>83</v>
      </c>
      <c r="D120" s="117"/>
      <c r="E120" s="121"/>
      <c r="F120" s="117"/>
      <c r="G120" s="117"/>
      <c r="L120" s="31"/>
    </row>
    <row r="121" spans="3:12" s="21" customFormat="1" ht="18.75" x14ac:dyDescent="0.25">
      <c r="C121" s="159" t="s">
        <v>87</v>
      </c>
      <c r="D121" s="117"/>
      <c r="E121" s="121"/>
      <c r="F121" s="117"/>
      <c r="G121" s="117"/>
      <c r="L121" s="31"/>
    </row>
    <row r="122" spans="3:12" s="21" customFormat="1" ht="18.75" x14ac:dyDescent="0.25">
      <c r="C122" s="159"/>
      <c r="D122" s="117"/>
      <c r="E122" s="121"/>
      <c r="F122" s="117"/>
      <c r="G122" s="117"/>
      <c r="L122" s="31"/>
    </row>
    <row r="123" spans="3:12" s="21" customFormat="1" ht="15.75" x14ac:dyDescent="0.25">
      <c r="C123" s="101"/>
      <c r="D123" s="117"/>
      <c r="E123" s="121"/>
      <c r="F123" s="117"/>
      <c r="G123" s="117"/>
      <c r="L123" s="31"/>
    </row>
    <row r="124" spans="3:12" s="21" customFormat="1" ht="15.75" x14ac:dyDescent="0.25">
      <c r="C124" s="101"/>
      <c r="D124" s="117"/>
      <c r="E124" s="121"/>
      <c r="F124" s="117"/>
      <c r="G124" s="117"/>
      <c r="L124" s="31"/>
    </row>
    <row r="125" spans="3:12" s="21" customFormat="1" x14ac:dyDescent="0.25">
      <c r="C125" s="93"/>
      <c r="E125" s="97"/>
      <c r="L125" s="31"/>
    </row>
    <row r="126" spans="3:12" s="21" customFormat="1" x14ac:dyDescent="0.25">
      <c r="C126" s="54"/>
      <c r="E126" s="97" t="s">
        <v>76</v>
      </c>
      <c r="F126" s="116">
        <f>1-F127-F128</f>
        <v>0.14230722489548386</v>
      </c>
      <c r="L126" s="31"/>
    </row>
    <row r="127" spans="3:12" s="21" customFormat="1" x14ac:dyDescent="0.25">
      <c r="D127" s="54"/>
      <c r="E127" s="97" t="s">
        <v>61</v>
      </c>
      <c r="F127" s="115">
        <f>+(E69+E73+E77+E81+E85)/E105</f>
        <v>0.81378891611297699</v>
      </c>
      <c r="L127" s="31"/>
    </row>
    <row r="128" spans="3:12" s="21" customFormat="1" x14ac:dyDescent="0.25">
      <c r="D128" s="54"/>
      <c r="E128" s="97" t="s">
        <v>62</v>
      </c>
      <c r="F128" s="115">
        <f>+(E89+E93+E97+E101)/E105</f>
        <v>4.3903858991539133E-2</v>
      </c>
      <c r="L128" s="31"/>
    </row>
    <row r="129" spans="4:12" s="21" customFormat="1" x14ac:dyDescent="0.25">
      <c r="D129" s="54"/>
      <c r="E129" s="97"/>
      <c r="L129" s="31"/>
    </row>
    <row r="130" spans="4:12" s="21" customFormat="1" x14ac:dyDescent="0.25">
      <c r="D130" s="54"/>
      <c r="E130" s="97"/>
      <c r="L130" s="31"/>
    </row>
    <row r="131" spans="4:12" x14ac:dyDescent="0.25">
      <c r="D131" s="40"/>
      <c r="I131" s="21"/>
    </row>
    <row r="132" spans="4:12" x14ac:dyDescent="0.25">
      <c r="I132" s="21"/>
    </row>
    <row r="133" spans="4:12" ht="18.95" customHeight="1" x14ac:dyDescent="0.25">
      <c r="F133" s="3"/>
      <c r="G133" s="10"/>
      <c r="I133" s="21"/>
      <c r="K133" s="5"/>
    </row>
    <row r="134" spans="4:12" s="21" customFormat="1" ht="18.95" customHeight="1" x14ac:dyDescent="0.25">
      <c r="E134" s="99"/>
      <c r="G134" s="29"/>
      <c r="H134" s="30"/>
      <c r="J134" s="30"/>
      <c r="K134" s="30"/>
      <c r="L134" s="31"/>
    </row>
    <row r="135" spans="4:12" x14ac:dyDescent="0.25">
      <c r="I135" s="21"/>
    </row>
    <row r="136" spans="4:12" x14ac:dyDescent="0.25">
      <c r="I136" s="21"/>
    </row>
    <row r="137" spans="4:12" x14ac:dyDescent="0.25">
      <c r="I137" s="21"/>
    </row>
    <row r="138" spans="4:12" x14ac:dyDescent="0.25">
      <c r="I138" s="21"/>
    </row>
    <row r="143" spans="4:12" s="11" customFormat="1" ht="21" customHeight="1" x14ac:dyDescent="0.25">
      <c r="D143" s="89"/>
      <c r="E143" s="94"/>
      <c r="F143" s="38"/>
      <c r="G143" s="53"/>
      <c r="H143" s="12"/>
      <c r="I143" s="38"/>
      <c r="J143" s="12"/>
      <c r="K143" s="90"/>
      <c r="L143" s="19"/>
    </row>
    <row r="144" spans="4:12" x14ac:dyDescent="0.25">
      <c r="D144" s="39"/>
      <c r="E144" s="96"/>
    </row>
    <row r="145" spans="4:11" ht="14.45" customHeight="1" x14ac:dyDescent="0.25">
      <c r="D145" s="37"/>
      <c r="E145" s="100"/>
      <c r="F145" s="37"/>
      <c r="G145" s="52"/>
      <c r="H145" s="30"/>
      <c r="I145" s="41"/>
      <c r="J145" s="5"/>
      <c r="K145" s="5"/>
    </row>
    <row r="146" spans="4:11" ht="14.45" customHeight="1" x14ac:dyDescent="0.25">
      <c r="D146" s="37"/>
      <c r="E146" s="100"/>
      <c r="F146" s="37"/>
      <c r="G146" s="52"/>
      <c r="H146" s="30"/>
      <c r="I146" s="41"/>
      <c r="J146" s="5"/>
      <c r="K146" s="5"/>
    </row>
    <row r="147" spans="4:11" ht="14.45" customHeight="1" x14ac:dyDescent="0.25">
      <c r="D147" s="37"/>
      <c r="E147" s="100"/>
      <c r="F147" s="37"/>
      <c r="G147" s="52"/>
      <c r="H147" s="30"/>
      <c r="I147" s="41"/>
      <c r="J147" s="5"/>
      <c r="K147" s="5"/>
    </row>
    <row r="148" spans="4:11" ht="14.45" customHeight="1" x14ac:dyDescent="0.25">
      <c r="D148" s="37"/>
      <c r="E148" s="100"/>
      <c r="F148" s="37"/>
      <c r="G148" s="52"/>
      <c r="H148" s="30"/>
      <c r="I148" s="41"/>
      <c r="J148" s="5"/>
      <c r="K148" s="5"/>
    </row>
    <row r="149" spans="4:11" ht="21" customHeight="1" x14ac:dyDescent="0.25">
      <c r="D149" s="37"/>
      <c r="E149" s="100"/>
      <c r="F149" s="37"/>
      <c r="G149" s="52"/>
      <c r="H149" s="30"/>
      <c r="I149" s="41"/>
      <c r="J149" s="5"/>
      <c r="K149" s="5"/>
    </row>
    <row r="150" spans="4:11" x14ac:dyDescent="0.25">
      <c r="D150" s="37"/>
      <c r="E150" s="96"/>
      <c r="H150" s="36"/>
      <c r="J150" s="9"/>
    </row>
    <row r="151" spans="4:11" x14ac:dyDescent="0.25">
      <c r="D151" s="37"/>
      <c r="E151" s="100"/>
      <c r="H151" s="30"/>
      <c r="J151" s="5"/>
    </row>
    <row r="152" spans="4:11" x14ac:dyDescent="0.25">
      <c r="D152" s="37"/>
      <c r="E152" s="100"/>
      <c r="H152" s="30"/>
      <c r="J152" s="5"/>
    </row>
    <row r="153" spans="4:11" x14ac:dyDescent="0.25">
      <c r="D153" s="37"/>
      <c r="E153" s="100"/>
      <c r="H153" s="30"/>
      <c r="J153" s="5"/>
    </row>
    <row r="154" spans="4:11" x14ac:dyDescent="0.25">
      <c r="D154" s="37"/>
      <c r="E154" s="100"/>
      <c r="H154" s="30"/>
      <c r="J154" s="5"/>
    </row>
    <row r="155" spans="4:11" x14ac:dyDescent="0.25">
      <c r="D155" s="37"/>
      <c r="E155" s="100"/>
      <c r="H155" s="30"/>
      <c r="J155" s="5"/>
    </row>
    <row r="156" spans="4:11" x14ac:dyDescent="0.25">
      <c r="D156" s="37"/>
      <c r="E156" s="96"/>
    </row>
    <row r="157" spans="4:11" x14ac:dyDescent="0.25">
      <c r="D157" s="37"/>
      <c r="E157" s="96"/>
    </row>
    <row r="158" spans="4:11" x14ac:dyDescent="0.25">
      <c r="D158" s="37"/>
      <c r="E158" s="96"/>
    </row>
    <row r="159" spans="4:11" x14ac:dyDescent="0.25">
      <c r="D159" s="37"/>
      <c r="E159" s="96"/>
    </row>
    <row r="160" spans="4:11" x14ac:dyDescent="0.25">
      <c r="D160" s="37"/>
      <c r="E160" s="96"/>
    </row>
    <row r="161" spans="4:5" x14ac:dyDescent="0.25">
      <c r="D161" s="37"/>
      <c r="E161" s="96"/>
    </row>
  </sheetData>
  <mergeCells count="60">
    <mergeCell ref="G101:G104"/>
    <mergeCell ref="C69:C88"/>
    <mergeCell ref="C89:C104"/>
    <mergeCell ref="C1:G2"/>
    <mergeCell ref="C3:C4"/>
    <mergeCell ref="C5:C68"/>
    <mergeCell ref="F65:F68"/>
    <mergeCell ref="G5:G8"/>
    <mergeCell ref="F101:F104"/>
    <mergeCell ref="G53:G56"/>
    <mergeCell ref="F41:F44"/>
    <mergeCell ref="G33:G36"/>
    <mergeCell ref="F53:F56"/>
    <mergeCell ref="G81:G84"/>
    <mergeCell ref="G77:G80"/>
    <mergeCell ref="G61:G64"/>
    <mergeCell ref="G9:G12"/>
    <mergeCell ref="G13:G16"/>
    <mergeCell ref="G17:G20"/>
    <mergeCell ref="G73:G76"/>
    <mergeCell ref="G65:G68"/>
    <mergeCell ref="G45:G48"/>
    <mergeCell ref="G49:G52"/>
    <mergeCell ref="G41:G44"/>
    <mergeCell ref="G57:G60"/>
    <mergeCell ref="G21:G24"/>
    <mergeCell ref="G25:G28"/>
    <mergeCell ref="G29:G32"/>
    <mergeCell ref="F21:F24"/>
    <mergeCell ref="F25:F28"/>
    <mergeCell ref="F29:F32"/>
    <mergeCell ref="G97:G100"/>
    <mergeCell ref="F37:F40"/>
    <mergeCell ref="F89:F92"/>
    <mergeCell ref="F93:F96"/>
    <mergeCell ref="F97:F100"/>
    <mergeCell ref="G37:G40"/>
    <mergeCell ref="G89:G92"/>
    <mergeCell ref="F77:F80"/>
    <mergeCell ref="F81:F84"/>
    <mergeCell ref="G93:G96"/>
    <mergeCell ref="G69:G72"/>
    <mergeCell ref="F85:F88"/>
    <mergeCell ref="G85:G88"/>
    <mergeCell ref="C111:G113"/>
    <mergeCell ref="D3:D4"/>
    <mergeCell ref="E3:E4"/>
    <mergeCell ref="F3:F4"/>
    <mergeCell ref="F69:F72"/>
    <mergeCell ref="F73:F76"/>
    <mergeCell ref="F61:F64"/>
    <mergeCell ref="F45:F48"/>
    <mergeCell ref="F49:F52"/>
    <mergeCell ref="F57:F60"/>
    <mergeCell ref="G3:G4"/>
    <mergeCell ref="F33:F36"/>
    <mergeCell ref="F5:F8"/>
    <mergeCell ref="F9:F12"/>
    <mergeCell ref="F13:F16"/>
    <mergeCell ref="F17:F20"/>
  </mergeCells>
  <pageMargins left="0.7" right="0.7" top="0.75" bottom="0.75" header="0.3" footer="0.3"/>
  <pageSetup scale="30" orientation="landscape" r:id="rId1"/>
  <headerFooter>
    <oddFooter>Page &amp;P</oddFooter>
  </headerFooter>
  <rowBreaks count="4" manualBreakCount="4">
    <brk id="28" min="2" max="6" man="1"/>
    <brk id="52" min="2" max="6" man="1"/>
    <brk id="68" min="2" max="6" man="1"/>
    <brk id="88" min="2"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Data</vt:lpstr>
      <vt:lpstr>Data!BVRDescr</vt:lpstr>
      <vt:lpstr>Data!Print_Area</vt:lpstr>
      <vt:lpstr>Data!Print_Titles</vt:lpstr>
    </vt:vector>
  </TitlesOfParts>
  <Company>State of Maine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Leparulo, Paul A.</dc:creator>
  <cp:lastModifiedBy>Howe, Joshua A.</cp:lastModifiedBy>
  <cp:lastPrinted>2015-05-01T17:34:04Z</cp:lastPrinted>
  <dcterms:created xsi:type="dcterms:W3CDTF">2015-01-23T14:13:01Z</dcterms:created>
  <dcterms:modified xsi:type="dcterms:W3CDTF">2017-07-05T13:54:15Z</dcterms:modified>
</cp:coreProperties>
</file>